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Users/christina/Downloads/"/>
    </mc:Choice>
  </mc:AlternateContent>
  <xr:revisionPtr revIDLastSave="0" documentId="13_ncr:1_{8F596BD5-9742-4947-9EAE-B9337319C21D}" xr6:coauthVersionLast="47" xr6:coauthVersionMax="47" xr10:uidLastSave="{00000000-0000-0000-0000-000000000000}"/>
  <bookViews>
    <workbookView xWindow="360" yWindow="760" windowWidth="28620" windowHeight="15900" activeTab="5" xr2:uid="{00000000-000D-0000-FFFF-FFFF00000000}"/>
  </bookViews>
  <sheets>
    <sheet name="2025" sheetId="1" r:id="rId1"/>
    <sheet name="Grafiken 2025" sheetId="2" r:id="rId2"/>
    <sheet name="Mittel Zu-und Abfluss 2025" sheetId="3" r:id="rId3"/>
    <sheet name="2024" sheetId="4" r:id="rId4"/>
    <sheet name="Grafiken 2024" sheetId="5" r:id="rId5"/>
    <sheet name="Mittel Zu-und Abfluss 2024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5" i="1" l="1"/>
  <c r="AP19" i="4"/>
  <c r="AP20" i="4"/>
  <c r="AO20" i="4"/>
  <c r="AB28" i="4"/>
  <c r="AB29" i="4" s="1"/>
  <c r="AO24" i="6"/>
  <c r="AP24" i="6"/>
  <c r="AQ24" i="6"/>
  <c r="AR24" i="6"/>
  <c r="AS24" i="6"/>
  <c r="AX24" i="6"/>
  <c r="AW24" i="6"/>
  <c r="AV24" i="6"/>
  <c r="AU24" i="6"/>
  <c r="AT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F25" i="6" s="1"/>
  <c r="E24" i="6"/>
  <c r="E25" i="6" s="1"/>
  <c r="D24" i="6"/>
  <c r="D25" i="6" s="1"/>
  <c r="H25" i="6" s="1"/>
  <c r="C24" i="6"/>
  <c r="C25" i="6" s="1"/>
  <c r="G25" i="6" s="1"/>
  <c r="N12" i="5"/>
  <c r="M29" i="4"/>
  <c r="J29" i="4"/>
  <c r="G29" i="4"/>
  <c r="D29" i="4"/>
  <c r="AM28" i="4"/>
  <c r="AL28" i="4"/>
  <c r="AK28" i="4"/>
  <c r="AK29" i="4" s="1"/>
  <c r="AJ28" i="4"/>
  <c r="AI28" i="4"/>
  <c r="AH28" i="4"/>
  <c r="AH29" i="4" s="1"/>
  <c r="AG28" i="4"/>
  <c r="AF28" i="4"/>
  <c r="AE28" i="4"/>
  <c r="AE29" i="4" s="1"/>
  <c r="AD28" i="4"/>
  <c r="AC28" i="4"/>
  <c r="AA28" i="4"/>
  <c r="Z28" i="4"/>
  <c r="Y28" i="4"/>
  <c r="Y29" i="4" s="1"/>
  <c r="X28" i="4"/>
  <c r="W28" i="4"/>
  <c r="V28" i="4"/>
  <c r="V29" i="4" s="1"/>
  <c r="U28" i="4"/>
  <c r="T28" i="4"/>
  <c r="S28" i="4"/>
  <c r="S29" i="4" s="1"/>
  <c r="R28" i="4"/>
  <c r="Q28" i="4"/>
  <c r="P28" i="4"/>
  <c r="P29" i="4" s="1"/>
  <c r="O28" i="4"/>
  <c r="N28" i="4"/>
  <c r="L28" i="4"/>
  <c r="K28" i="4"/>
  <c r="I28" i="4"/>
  <c r="H28" i="4"/>
  <c r="F28" i="4"/>
  <c r="E28" i="4"/>
  <c r="AP27" i="4"/>
  <c r="AO27" i="4"/>
  <c r="AN27" i="4"/>
  <c r="AP26" i="4"/>
  <c r="AO26" i="4"/>
  <c r="AN26" i="4"/>
  <c r="AP25" i="4"/>
  <c r="AO25" i="4"/>
  <c r="AN25" i="4"/>
  <c r="AP24" i="4"/>
  <c r="AO24" i="4"/>
  <c r="AN24" i="4"/>
  <c r="AP23" i="4"/>
  <c r="AO23" i="4"/>
  <c r="AN23" i="4"/>
  <c r="AN21" i="4"/>
  <c r="AL21" i="4"/>
  <c r="AJ21" i="4"/>
  <c r="L8" i="5" s="1"/>
  <c r="L13" i="5" s="1"/>
  <c r="AI21" i="4"/>
  <c r="AG21" i="4"/>
  <c r="AF21" i="4"/>
  <c r="AD21" i="4"/>
  <c r="AC21" i="4"/>
  <c r="AA21" i="4"/>
  <c r="Z21" i="4"/>
  <c r="X21" i="4"/>
  <c r="W21" i="4"/>
  <c r="U21" i="4"/>
  <c r="T21" i="4"/>
  <c r="R21" i="4"/>
  <c r="O21" i="4"/>
  <c r="N21" i="4"/>
  <c r="L21" i="4"/>
  <c r="K21" i="4"/>
  <c r="I21" i="4"/>
  <c r="H21" i="4"/>
  <c r="F21" i="4"/>
  <c r="E21" i="4"/>
  <c r="AN20" i="4"/>
  <c r="AO19" i="4"/>
  <c r="AN19" i="4"/>
  <c r="AP18" i="4"/>
  <c r="AO18" i="4"/>
  <c r="AN18" i="4"/>
  <c r="AP17" i="4"/>
  <c r="AO17" i="4"/>
  <c r="AN17" i="4"/>
  <c r="AP16" i="4"/>
  <c r="AO16" i="4"/>
  <c r="AN16" i="4"/>
  <c r="AP15" i="4"/>
  <c r="AO15" i="4"/>
  <c r="AN15" i="4"/>
  <c r="AP14" i="4"/>
  <c r="AO14" i="4"/>
  <c r="AN14" i="4"/>
  <c r="AP13" i="4"/>
  <c r="AO13" i="4"/>
  <c r="AN13" i="4"/>
  <c r="AP12" i="4"/>
  <c r="AO12" i="4"/>
  <c r="AN12" i="4"/>
  <c r="AP11" i="4"/>
  <c r="AO11" i="4"/>
  <c r="AN11" i="4"/>
  <c r="AM9" i="4"/>
  <c r="AL9" i="4"/>
  <c r="AJ9" i="4"/>
  <c r="AI9" i="4"/>
  <c r="AG9" i="4"/>
  <c r="AF9" i="4"/>
  <c r="AD9" i="4"/>
  <c r="AC9" i="4"/>
  <c r="AA9" i="4"/>
  <c r="Z9" i="4"/>
  <c r="X9" i="4"/>
  <c r="X29" i="4" s="1"/>
  <c r="W9" i="4"/>
  <c r="U9" i="4"/>
  <c r="T9" i="4"/>
  <c r="R9" i="4"/>
  <c r="F8" i="5" s="1"/>
  <c r="F13" i="5" s="1"/>
  <c r="Q9" i="4"/>
  <c r="Q29" i="4" s="1"/>
  <c r="O9" i="4"/>
  <c r="N9" i="4"/>
  <c r="L9" i="4"/>
  <c r="K9" i="4"/>
  <c r="I9" i="4"/>
  <c r="I29" i="4" s="1"/>
  <c r="H9" i="4"/>
  <c r="F9" i="4"/>
  <c r="E9" i="4"/>
  <c r="AP8" i="4"/>
  <c r="AO8" i="4"/>
  <c r="AN8" i="4"/>
  <c r="AP7" i="4"/>
  <c r="AO7" i="4"/>
  <c r="AN7" i="4"/>
  <c r="AX23" i="3"/>
  <c r="AW23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F24" i="3" s="1"/>
  <c r="E23" i="3"/>
  <c r="E24" i="3" s="1"/>
  <c r="D23" i="3"/>
  <c r="D24" i="3" s="1"/>
  <c r="C23" i="3"/>
  <c r="C24" i="3" s="1"/>
  <c r="N11" i="2"/>
  <c r="M6" i="2"/>
  <c r="J6" i="2"/>
  <c r="I6" i="2"/>
  <c r="F6" i="2"/>
  <c r="AN26" i="1"/>
  <c r="D26" i="1"/>
  <c r="AM25" i="1"/>
  <c r="AL25" i="1"/>
  <c r="AK25" i="1"/>
  <c r="AJ25" i="1"/>
  <c r="L6" i="2" s="1"/>
  <c r="AI25" i="1"/>
  <c r="AH25" i="1"/>
  <c r="AG25" i="1"/>
  <c r="K6" i="2" s="1"/>
  <c r="AF25" i="1"/>
  <c r="AE25" i="1"/>
  <c r="AD25" i="1"/>
  <c r="AC25" i="1"/>
  <c r="AB25" i="1"/>
  <c r="AA25" i="1"/>
  <c r="Z25" i="1"/>
  <c r="Y25" i="1"/>
  <c r="X25" i="1"/>
  <c r="H6" i="2" s="1"/>
  <c r="W25" i="1"/>
  <c r="V25" i="1"/>
  <c r="U25" i="1"/>
  <c r="G6" i="2" s="1"/>
  <c r="T25" i="1"/>
  <c r="S25" i="1"/>
  <c r="Q25" i="1"/>
  <c r="P25" i="1"/>
  <c r="O25" i="1"/>
  <c r="E6" i="2" s="1"/>
  <c r="N25" i="1"/>
  <c r="M25" i="1"/>
  <c r="L25" i="1"/>
  <c r="D6" i="2" s="1"/>
  <c r="K25" i="1"/>
  <c r="J25" i="1"/>
  <c r="I25" i="1"/>
  <c r="C6" i="2" s="1"/>
  <c r="H25" i="1"/>
  <c r="G25" i="1"/>
  <c r="F25" i="1"/>
  <c r="E25" i="1"/>
  <c r="AP24" i="1"/>
  <c r="AP23" i="1"/>
  <c r="AO23" i="1"/>
  <c r="AP22" i="1"/>
  <c r="AO22" i="1"/>
  <c r="AN22" i="1"/>
  <c r="AP21" i="1"/>
  <c r="AO21" i="1"/>
  <c r="AN21" i="1"/>
  <c r="AP20" i="1"/>
  <c r="AO20" i="1"/>
  <c r="AN20" i="1"/>
  <c r="AP19" i="1"/>
  <c r="AO19" i="1"/>
  <c r="AN19" i="1"/>
  <c r="AM17" i="1"/>
  <c r="M5" i="2" s="1"/>
  <c r="AL17" i="1"/>
  <c r="AK17" i="1"/>
  <c r="AJ17" i="1"/>
  <c r="L5" i="2" s="1"/>
  <c r="AI17" i="1"/>
  <c r="AH17" i="1"/>
  <c r="AG17" i="1"/>
  <c r="K5" i="2" s="1"/>
  <c r="AF17" i="1"/>
  <c r="AE17" i="1"/>
  <c r="AD17" i="1"/>
  <c r="AC17" i="1"/>
  <c r="AB17" i="1"/>
  <c r="AA17" i="1"/>
  <c r="I5" i="2" s="1"/>
  <c r="Z17" i="1"/>
  <c r="Y17" i="1"/>
  <c r="X17" i="1"/>
  <c r="H5" i="2" s="1"/>
  <c r="W17" i="1"/>
  <c r="V17" i="1"/>
  <c r="U17" i="1"/>
  <c r="G5" i="2" s="1"/>
  <c r="T17" i="1"/>
  <c r="S17" i="1"/>
  <c r="R17" i="1"/>
  <c r="F5" i="2" s="1"/>
  <c r="Q17" i="1"/>
  <c r="P17" i="1"/>
  <c r="O17" i="1"/>
  <c r="E5" i="2" s="1"/>
  <c r="N17" i="1"/>
  <c r="M17" i="1"/>
  <c r="L17" i="1"/>
  <c r="D5" i="2" s="1"/>
  <c r="K17" i="1"/>
  <c r="J17" i="1"/>
  <c r="I17" i="1"/>
  <c r="C5" i="2" s="1"/>
  <c r="H17" i="1"/>
  <c r="G17" i="1"/>
  <c r="F17" i="1"/>
  <c r="B5" i="2" s="1"/>
  <c r="E17" i="1"/>
  <c r="AP16" i="1"/>
  <c r="AO16" i="1"/>
  <c r="AN16" i="1"/>
  <c r="AP15" i="1"/>
  <c r="AO15" i="1"/>
  <c r="AN15" i="1"/>
  <c r="AP14" i="1"/>
  <c r="AO14" i="1"/>
  <c r="AN14" i="1"/>
  <c r="AP13" i="1"/>
  <c r="AO13" i="1"/>
  <c r="AN13" i="1"/>
  <c r="AP12" i="1"/>
  <c r="AO12" i="1"/>
  <c r="AN12" i="1"/>
  <c r="AP11" i="1"/>
  <c r="AO11" i="1"/>
  <c r="AN11" i="1"/>
  <c r="AM9" i="1"/>
  <c r="M4" i="2" s="1"/>
  <c r="AL9" i="1"/>
  <c r="AK9" i="1"/>
  <c r="AJ9" i="1"/>
  <c r="L4" i="2" s="1"/>
  <c r="AI9" i="1"/>
  <c r="AH9" i="1"/>
  <c r="AG9" i="1"/>
  <c r="K4" i="2" s="1"/>
  <c r="AF9" i="1"/>
  <c r="AE9" i="1"/>
  <c r="AD9" i="1"/>
  <c r="J4" i="2" s="1"/>
  <c r="AC9" i="1"/>
  <c r="AC26" i="1" s="1"/>
  <c r="AB9" i="1"/>
  <c r="AA9" i="1"/>
  <c r="I4" i="2" s="1"/>
  <c r="Z9" i="1"/>
  <c r="Y9" i="1"/>
  <c r="X9" i="1"/>
  <c r="W9" i="1"/>
  <c r="V9" i="1"/>
  <c r="U9" i="1"/>
  <c r="T9" i="1"/>
  <c r="S9" i="1"/>
  <c r="S26" i="1" s="1"/>
  <c r="R9" i="1"/>
  <c r="Q9" i="1"/>
  <c r="P9" i="1"/>
  <c r="O9" i="1"/>
  <c r="N9" i="1"/>
  <c r="M9" i="1"/>
  <c r="K9" i="1"/>
  <c r="J9" i="1"/>
  <c r="H9" i="1"/>
  <c r="G9" i="1"/>
  <c r="F9" i="1"/>
  <c r="B4" i="2" s="1"/>
  <c r="E9" i="1"/>
  <c r="AO8" i="1"/>
  <c r="AN8" i="1"/>
  <c r="AP8" i="1"/>
  <c r="AO7" i="1"/>
  <c r="AN7" i="1"/>
  <c r="Z26" i="1" l="1"/>
  <c r="AO9" i="1"/>
  <c r="H26" i="1"/>
  <c r="V26" i="1"/>
  <c r="AF26" i="1"/>
  <c r="AJ26" i="1"/>
  <c r="M26" i="1"/>
  <c r="AO17" i="1"/>
  <c r="L9" i="1"/>
  <c r="AO25" i="1"/>
  <c r="U26" i="1"/>
  <c r="K26" i="1"/>
  <c r="AE26" i="1"/>
  <c r="W26" i="1"/>
  <c r="T26" i="1"/>
  <c r="F26" i="1"/>
  <c r="L7" i="2"/>
  <c r="L10" i="2" s="1"/>
  <c r="L12" i="2" s="1"/>
  <c r="G4" i="2"/>
  <c r="G7" i="2" s="1"/>
  <c r="G10" i="2" s="1"/>
  <c r="G12" i="2" s="1"/>
  <c r="AK26" i="1"/>
  <c r="K7" i="2"/>
  <c r="K10" i="2" s="1"/>
  <c r="K12" i="2" s="1"/>
  <c r="AH26" i="1"/>
  <c r="AM26" i="1"/>
  <c r="P26" i="1"/>
  <c r="I9" i="1"/>
  <c r="I26" i="1" s="1"/>
  <c r="AL26" i="1"/>
  <c r="J26" i="1"/>
  <c r="N26" i="1"/>
  <c r="AB26" i="1"/>
  <c r="G26" i="1"/>
  <c r="M7" i="2"/>
  <c r="M10" i="2" s="1"/>
  <c r="M12" i="2" s="1"/>
  <c r="I24" i="3"/>
  <c r="M24" i="3" s="1"/>
  <c r="Q24" i="3" s="1"/>
  <c r="U24" i="3" s="1"/>
  <c r="Y24" i="3" s="1"/>
  <c r="AC24" i="3" s="1"/>
  <c r="AG24" i="3" s="1"/>
  <c r="AK24" i="3" s="1"/>
  <c r="AO24" i="3" s="1"/>
  <c r="AS24" i="3" s="1"/>
  <c r="AW24" i="3" s="1"/>
  <c r="G24" i="3"/>
  <c r="K24" i="3" s="1"/>
  <c r="O24" i="3" s="1"/>
  <c r="S24" i="3" s="1"/>
  <c r="W24" i="3" s="1"/>
  <c r="AA24" i="3" s="1"/>
  <c r="AE24" i="3" s="1"/>
  <c r="AI24" i="3" s="1"/>
  <c r="AM24" i="3" s="1"/>
  <c r="AQ24" i="3" s="1"/>
  <c r="AU24" i="3" s="1"/>
  <c r="H24" i="3"/>
  <c r="L24" i="3" s="1"/>
  <c r="P24" i="3" s="1"/>
  <c r="T24" i="3" s="1"/>
  <c r="X24" i="3" s="1"/>
  <c r="AB24" i="3" s="1"/>
  <c r="AF24" i="3" s="1"/>
  <c r="AJ24" i="3" s="1"/>
  <c r="AN24" i="3" s="1"/>
  <c r="AR24" i="3" s="1"/>
  <c r="AV24" i="3" s="1"/>
  <c r="AF29" i="4"/>
  <c r="T29" i="4"/>
  <c r="AC29" i="4"/>
  <c r="N29" i="4"/>
  <c r="AO28" i="4"/>
  <c r="AP28" i="4"/>
  <c r="O29" i="4"/>
  <c r="AI29" i="4"/>
  <c r="F29" i="4"/>
  <c r="H29" i="4"/>
  <c r="AP9" i="4"/>
  <c r="W29" i="4"/>
  <c r="AO9" i="4"/>
  <c r="E29" i="4"/>
  <c r="AM29" i="4"/>
  <c r="AL29" i="4"/>
  <c r="AO21" i="4"/>
  <c r="I25" i="6"/>
  <c r="M25" i="6" s="1"/>
  <c r="Q25" i="6" s="1"/>
  <c r="U25" i="6" s="1"/>
  <c r="Y25" i="6" s="1"/>
  <c r="AC25" i="6" s="1"/>
  <c r="AG25" i="6" s="1"/>
  <c r="AK25" i="6" s="1"/>
  <c r="AO25" i="6" s="1"/>
  <c r="AS25" i="6" s="1"/>
  <c r="AW25" i="6" s="1"/>
  <c r="J25" i="6"/>
  <c r="N25" i="6" s="1"/>
  <c r="R25" i="6" s="1"/>
  <c r="V25" i="6" s="1"/>
  <c r="Z25" i="6" s="1"/>
  <c r="AD25" i="6" s="1"/>
  <c r="AH25" i="6" s="1"/>
  <c r="AL25" i="6" s="1"/>
  <c r="AP25" i="6" s="1"/>
  <c r="AT25" i="6" s="1"/>
  <c r="AX25" i="6" s="1"/>
  <c r="L25" i="6"/>
  <c r="P25" i="6" s="1"/>
  <c r="T25" i="6" s="1"/>
  <c r="X25" i="6" s="1"/>
  <c r="AB25" i="6" s="1"/>
  <c r="AF25" i="6" s="1"/>
  <c r="AJ25" i="6" s="1"/>
  <c r="AN25" i="6" s="1"/>
  <c r="AR25" i="6" s="1"/>
  <c r="AV25" i="6" s="1"/>
  <c r="K25" i="6"/>
  <c r="O25" i="6" s="1"/>
  <c r="S25" i="6" s="1"/>
  <c r="W25" i="6" s="1"/>
  <c r="AA25" i="6" s="1"/>
  <c r="AE25" i="6" s="1"/>
  <c r="AI25" i="6" s="1"/>
  <c r="AM25" i="6" s="1"/>
  <c r="AQ25" i="6" s="1"/>
  <c r="AU25" i="6" s="1"/>
  <c r="O26" i="1"/>
  <c r="Y26" i="1"/>
  <c r="AI26" i="1"/>
  <c r="K29" i="4"/>
  <c r="Z29" i="4"/>
  <c r="AG26" i="1"/>
  <c r="D8" i="5"/>
  <c r="D13" i="5" s="1"/>
  <c r="L29" i="4"/>
  <c r="AA29" i="4"/>
  <c r="I8" i="5"/>
  <c r="I13" i="5" s="1"/>
  <c r="E26" i="1"/>
  <c r="Q26" i="1"/>
  <c r="I7" i="2"/>
  <c r="I10" i="2" s="1"/>
  <c r="I12" i="2" s="1"/>
  <c r="J24" i="3"/>
  <c r="N24" i="3" s="1"/>
  <c r="R24" i="3" s="1"/>
  <c r="V24" i="3" s="1"/>
  <c r="Z24" i="3" s="1"/>
  <c r="AD24" i="3" s="1"/>
  <c r="AH24" i="3" s="1"/>
  <c r="AL24" i="3" s="1"/>
  <c r="AP24" i="3" s="1"/>
  <c r="AT24" i="3" s="1"/>
  <c r="AX24" i="3" s="1"/>
  <c r="AD29" i="4"/>
  <c r="AP21" i="4"/>
  <c r="N7" i="5"/>
  <c r="AN28" i="4"/>
  <c r="AN29" i="4" s="1"/>
  <c r="X26" i="1"/>
  <c r="H4" i="2"/>
  <c r="H7" i="2" s="1"/>
  <c r="H10" i="2" s="1"/>
  <c r="H12" i="2" s="1"/>
  <c r="U29" i="4"/>
  <c r="F4" i="2"/>
  <c r="F7" i="2" s="1"/>
  <c r="F10" i="2" s="1"/>
  <c r="F12" i="2" s="1"/>
  <c r="R26" i="1"/>
  <c r="AP25" i="1"/>
  <c r="AN23" i="1"/>
  <c r="K8" i="5"/>
  <c r="K13" i="5" s="1"/>
  <c r="AJ29" i="4"/>
  <c r="G8" i="5"/>
  <c r="G13" i="5" s="1"/>
  <c r="AD26" i="1"/>
  <c r="J5" i="2"/>
  <c r="N5" i="2" s="1"/>
  <c r="AP17" i="1"/>
  <c r="J8" i="5"/>
  <c r="J13" i="5" s="1"/>
  <c r="N5" i="5"/>
  <c r="B8" i="5"/>
  <c r="AA26" i="1"/>
  <c r="E4" i="2"/>
  <c r="E7" i="2" s="1"/>
  <c r="E10" i="2" s="1"/>
  <c r="E12" i="2" s="1"/>
  <c r="R29" i="4"/>
  <c r="E8" i="5"/>
  <c r="E13" i="5" s="1"/>
  <c r="C8" i="5"/>
  <c r="C13" i="5" s="1"/>
  <c r="M8" i="5"/>
  <c r="M13" i="5" s="1"/>
  <c r="B6" i="2"/>
  <c r="N6" i="2" s="1"/>
  <c r="AG29" i="4"/>
  <c r="H8" i="5"/>
  <c r="H13" i="5" s="1"/>
  <c r="AP7" i="1"/>
  <c r="AP9" i="1" l="1"/>
  <c r="C4" i="2"/>
  <c r="C7" i="2" s="1"/>
  <c r="C10" i="2" s="1"/>
  <c r="C12" i="2" s="1"/>
  <c r="AO26" i="1"/>
  <c r="D4" i="2"/>
  <c r="D7" i="2" s="1"/>
  <c r="D10" i="2" s="1"/>
  <c r="D12" i="2" s="1"/>
  <c r="J7" i="2"/>
  <c r="J10" i="2" s="1"/>
  <c r="J12" i="2" s="1"/>
  <c r="L26" i="1"/>
  <c r="AP29" i="4"/>
  <c r="AQ28" i="4" s="1"/>
  <c r="AO29" i="4"/>
  <c r="R5" i="2"/>
  <c r="N11" i="5"/>
  <c r="B13" i="5"/>
  <c r="N13" i="5" s="1"/>
  <c r="B7" i="2"/>
  <c r="B10" i="2" s="1"/>
  <c r="R6" i="2"/>
  <c r="R5" i="5"/>
  <c r="AP26" i="1"/>
  <c r="R7" i="5"/>
  <c r="N6" i="5"/>
  <c r="N4" i="5"/>
  <c r="N4" i="2" l="1"/>
  <c r="R4" i="2" s="1"/>
  <c r="AQ21" i="4"/>
  <c r="AQ9" i="4"/>
  <c r="AQ29" i="4" s="1"/>
  <c r="AQ17" i="1"/>
  <c r="N8" i="5"/>
  <c r="R4" i="5"/>
  <c r="N10" i="2"/>
  <c r="B12" i="2"/>
  <c r="N12" i="2" s="1"/>
  <c r="AQ25" i="1"/>
  <c r="N7" i="2"/>
  <c r="O4" i="2" s="1"/>
  <c r="AQ9" i="1"/>
  <c r="S4" i="2" l="1"/>
  <c r="AQ26" i="1"/>
  <c r="S4" i="5"/>
  <c r="O5" i="5"/>
  <c r="O7" i="5"/>
  <c r="S7" i="5"/>
  <c r="S5" i="5"/>
  <c r="S6" i="2"/>
  <c r="O5" i="2"/>
  <c r="O6" i="2"/>
  <c r="S5" i="2"/>
  <c r="O6" i="5"/>
  <c r="O4" i="5"/>
  <c r="O7" i="2" l="1"/>
  <c r="O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tc={BA2AC0B4-8B11-6147-BEEF-6260D8CA7628}</author>
    <author>tc={2E0E14F0-7448-A542-8018-B23B1F65AC30}</author>
    <author>tc={C6E13BDA-A625-BD4D-865F-1DBD392F97CB}</author>
    <author>tc={619C4F28-4792-2B4C-B664-FB113F3F00C5}</author>
    <author>tc={502ED332-114B-8448-859A-2D2CF8D441E6}</author>
    <author>tc={886C0E5F-6B4D-794B-9D2C-DBCFF0235591}</author>
    <author>tc={F8A08D6C-63E5-C54C-AF89-2F24F9B065B8}</author>
    <author>tc={33B685E1-DE8F-F643-97D8-CF2E1EB8FDFB}</author>
    <author>tc={E48E716E-C7B0-7746-A4AA-AC8B10F4AF67}</author>
    <author>tc={6BF99D12-2340-AF45-9099-A6DCCD2B9C2A}</author>
    <author>tc={BC95D6B7-D1F1-FB4C-940B-B5954BA6ACF1}</author>
    <author>tc={6FBD6C76-53EF-534F-A1CF-E4C94DA39622}</author>
    <author>tc={28494BD2-D042-F143-8165-F71E8107C2A4}</author>
    <author>tc={5A20F5C4-72C5-EC43-BF52-27189CD209E8}</author>
    <author>tc={6DFB10A9-4AB1-E44A-A2A5-1C12502757BE}</author>
    <author>tc={E8B2DE9F-452C-A044-903C-6927C279F76C}</author>
    <author>tc={856B0759-0A88-0D40-A031-7F526289FC64}</author>
    <author>tc={6D172BA1-25EB-514E-8A78-BBF9A7B20A66}</author>
    <author>tc={E1C00684-ECDB-5F49-9C3A-689882864F31}</author>
    <author>tc={9DA47EF0-065D-CD4D-8EE3-D25A3BC7A5CE}</author>
    <author>tc={768934F1-251C-A242-ACA0-C53CABFE1F4D}</author>
    <author>tc={12D6BA68-B923-964C-BD2A-A56B0043CB64}</author>
    <author>tc={24B76D23-1A27-6A40-886E-F828E874DAF3}</author>
    <author>tc={CECDA85F-FCE6-094F-A497-EB0F77491B6C}</author>
  </authors>
  <commentList>
    <comment ref="E6" authorId="0" shapeId="0" xr:uid="{BA2AC0B4-8B11-6147-BEEF-6260D8CA7628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rot = vereinbart
grün = RG erledigt
</t>
      </text>
    </comment>
    <comment ref="F6" authorId="1" shapeId="0" xr:uid="{2E0E14F0-7448-A542-8018-B23B1F65AC30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schwarz = bezahlt
</t>
      </text>
    </comment>
    <comment ref="H6" authorId="2" shapeId="0" xr:uid="{C6E13BDA-A625-BD4D-865F-1DBD392F97CB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rot = vereinbart
grün = RG erledigt
</t>
      </text>
    </comment>
    <comment ref="I6" authorId="3" shapeId="0" xr:uid="{619C4F28-4792-2B4C-B664-FB113F3F00C5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schwarz = bezahlt
</t>
      </text>
    </comment>
    <comment ref="K6" authorId="4" shapeId="0" xr:uid="{502ED332-114B-8448-859A-2D2CF8D441E6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rot = vereinbart
grün = RG erledigt
</t>
      </text>
    </comment>
    <comment ref="L6" authorId="5" shapeId="0" xr:uid="{886C0E5F-6B4D-794B-9D2C-DBCFF0235591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schwarz = bezahlt
</t>
      </text>
    </comment>
    <comment ref="N6" authorId="6" shapeId="0" xr:uid="{F8A08D6C-63E5-C54C-AF89-2F24F9B065B8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rot = vereinbart
grün = RG erledigt
</t>
      </text>
    </comment>
    <comment ref="O6" authorId="7" shapeId="0" xr:uid="{33B685E1-DE8F-F643-97D8-CF2E1EB8FDFB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schwarz = bezahlt
</t>
      </text>
    </comment>
    <comment ref="E10" authorId="8" shapeId="0" xr:uid="{E48E716E-C7B0-7746-A4AA-AC8B10F4AF67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rot = vereinbart
grün = RG erledigt
</t>
      </text>
    </comment>
    <comment ref="F10" authorId="9" shapeId="0" xr:uid="{6BF99D12-2340-AF45-9099-A6DCCD2B9C2A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schwarz = bezahlt
</t>
      </text>
    </comment>
    <comment ref="H10" authorId="10" shapeId="0" xr:uid="{BC95D6B7-D1F1-FB4C-940B-B5954BA6ACF1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rot = vereinbart
grün = RG erledigt
</t>
      </text>
    </comment>
    <comment ref="I10" authorId="11" shapeId="0" xr:uid="{6FBD6C76-53EF-534F-A1CF-E4C94DA39622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schwarz = bezahlt
</t>
      </text>
    </comment>
    <comment ref="K10" authorId="12" shapeId="0" xr:uid="{28494BD2-D042-F143-8165-F71E8107C2A4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rot = vereinbart
grün = RG erledigt
</t>
      </text>
    </comment>
    <comment ref="L10" authorId="13" shapeId="0" xr:uid="{5A20F5C4-72C5-EC43-BF52-27189CD209E8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schwarz = bezahlt
</t>
      </text>
    </comment>
    <comment ref="N10" authorId="14" shapeId="0" xr:uid="{6DFB10A9-4AB1-E44A-A2A5-1C12502757BE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rot = vereinbart
grün = RG erledigt
</t>
      </text>
    </comment>
    <comment ref="O10" authorId="15" shapeId="0" xr:uid="{E8B2DE9F-452C-A044-903C-6927C279F76C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schwarz = bezahlt
</t>
      </text>
    </comment>
    <comment ref="E18" authorId="16" shapeId="0" xr:uid="{856B0759-0A88-0D40-A031-7F526289FC64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rot = vereinbart
grün = RG erledigt
</t>
      </text>
    </comment>
    <comment ref="F18" authorId="17" shapeId="0" xr:uid="{6D172BA1-25EB-514E-8A78-BBF9A7B20A66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schwarz = bezahlt
</t>
      </text>
    </comment>
    <comment ref="H18" authorId="18" shapeId="0" xr:uid="{E1C00684-ECDB-5F49-9C3A-689882864F31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rot = vereinbart
grün = RG erledigt
</t>
      </text>
    </comment>
    <comment ref="I18" authorId="19" shapeId="0" xr:uid="{9DA47EF0-065D-CD4D-8EE3-D25A3BC7A5CE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schwarz = bezahlt
</t>
      </text>
    </comment>
    <comment ref="K18" authorId="20" shapeId="0" xr:uid="{768934F1-251C-A242-ACA0-C53CABFE1F4D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rot = vereinbart
grün = RG erledigt
</t>
      </text>
    </comment>
    <comment ref="L18" authorId="21" shapeId="0" xr:uid="{12D6BA68-B923-964C-BD2A-A56B0043CB64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schwarz = bezahlt
</t>
      </text>
    </comment>
    <comment ref="N18" authorId="22" shapeId="0" xr:uid="{24B76D23-1A27-6A40-886E-F828E874DAF3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rot = vereinbart
grün = RG erledigt
</t>
      </text>
    </comment>
    <comment ref="O18" authorId="23" shapeId="0" xr:uid="{CECDA85F-FCE6-094F-A497-EB0F77491B6C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schwarz = bezahlt
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tc={1C9952CB-789A-9A4F-A36D-481546A11BF3}</author>
    <author>tc={64E4E702-9E7A-5647-B39D-BCA1AB0B8824}</author>
    <author>tc={0C3E4533-E4B6-914B-A5F7-F62BF2EEA1E8}</author>
    <author>tc={37C94076-89FD-4340-97F8-3E80638FEC6E}</author>
    <author>tc={8074F684-3EF0-084A-81ED-B72AD444D657}</author>
    <author>tc={9E6C63E1-E02D-9141-9AE5-3A278D2F4BFA}</author>
    <author>tc={161D1760-32F1-104D-AD93-E0AE390A8382}</author>
    <author>tc={D92BABFF-BBAC-9E44-A9A0-98A9665F69DB}</author>
    <author>tc={F5F63B21-E240-1C4A-AF72-F66BD0ECA792}</author>
    <author>tc={E8F72753-A485-8840-BFC6-4F3C6E331BBA}</author>
    <author>tc={A77A001A-A123-9A47-80A8-8E5052A3B00F}</author>
    <author>tc={375B67B1-3C28-FC40-96E6-90C746F60EB7}</author>
    <author>tc={22B55BBE-C97A-374F-BF90-777CE3B50865}</author>
    <author>tc={C583C70F-9C44-0B4A-8F46-9EE1C9B20170}</author>
    <author>tc={06305BED-93D6-8840-9864-FEB25416F302}</author>
    <author>tc={27AA6A69-8544-5147-A392-9E15CF3FFA18}</author>
    <author>tc={2F0B6DCE-1C74-0F40-9132-2564B69E2B9D}</author>
    <author>tc={775950A1-FF84-ED4D-974C-8D290A152DA8}</author>
    <author>tc={5500DA5D-1D7C-AF42-B365-B09CA678B5E8}</author>
    <author>tc={DFD1BDCA-5DF6-834F-8513-DF5671FF7B77}</author>
    <author>tc={705886A3-1CDB-AD4E-89DE-29F28B3BD918}</author>
    <author>tc={23640F51-27CA-3D4E-A466-21196295D601}</author>
    <author>tc={6B86FBB3-1381-C24F-8CF4-90A7763D3A5C}</author>
    <author>tc={963FBEF1-27BD-2F41-9561-ABD4E7C0B134}</author>
  </authors>
  <commentList>
    <comment ref="D4" authorId="0" shapeId="0" xr:uid="{1C9952CB-789A-9A4F-A36D-481546A11BF3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rot = vereinbart
grün = RG erledigt
</t>
      </text>
    </comment>
    <comment ref="H4" authorId="1" shapeId="0" xr:uid="{64E4E702-9E7A-5647-B39D-BCA1AB0B8824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rot = vereinbart
grün = RG erledigt
</t>
      </text>
    </comment>
    <comment ref="L4" authorId="2" shapeId="0" xr:uid="{0C3E4533-E4B6-914B-A5F7-F62BF2EEA1E8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rot = vereinbart
grün = RG erledigt
</t>
      </text>
    </comment>
    <comment ref="P4" authorId="3" shapeId="0" xr:uid="{37C94076-89FD-4340-97F8-3E80638FEC6E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rot = vereinbart
grün = RG erledigt
</t>
      </text>
    </comment>
    <comment ref="T4" authorId="4" shapeId="0" xr:uid="{8074F684-3EF0-084A-81ED-B72AD444D657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rot = vereinbart
grün = RG erledigt
</t>
      </text>
    </comment>
    <comment ref="X4" authorId="5" shapeId="0" xr:uid="{9E6C63E1-E02D-9141-9AE5-3A278D2F4BFA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rot = vereinbart
grün = RG erledigt
</t>
      </text>
    </comment>
    <comment ref="AB4" authorId="6" shapeId="0" xr:uid="{161D1760-32F1-104D-AD93-E0AE390A8382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rot = vereinbart
grün = RG erledigt
</t>
      </text>
    </comment>
    <comment ref="AF4" authorId="7" shapeId="0" xr:uid="{D92BABFF-BBAC-9E44-A9A0-98A9665F69DB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rot = vereinbart
grün = RG erledigt
</t>
      </text>
    </comment>
    <comment ref="AJ4" authorId="8" shapeId="0" xr:uid="{F5F63B21-E240-1C4A-AF72-F66BD0ECA792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rot = vereinbart
grün = RG erledigt
</t>
      </text>
    </comment>
    <comment ref="AN4" authorId="9" shapeId="0" xr:uid="{E8F72753-A485-8840-BFC6-4F3C6E331BBA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rot = vereinbart
grün = RG erledigt
</t>
      </text>
    </comment>
    <comment ref="AR4" authorId="10" shapeId="0" xr:uid="{A77A001A-A123-9A47-80A8-8E5052A3B00F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rot = vereinbart
grün = RG erledigt
</t>
      </text>
    </comment>
    <comment ref="AV4" authorId="11" shapeId="0" xr:uid="{375B67B1-3C28-FC40-96E6-90C746F60EB7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rot = vereinbart
grün = RG erledigt
</t>
      </text>
    </comment>
    <comment ref="F15" authorId="12" shapeId="0" xr:uid="{22B55BBE-C97A-374F-BF90-777CE3B50865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schwarz = bezahlt
</t>
      </text>
    </comment>
    <comment ref="J15" authorId="13" shapeId="0" xr:uid="{C583C70F-9C44-0B4A-8F46-9EE1C9B20170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schwarz = bezahlt
</t>
      </text>
    </comment>
    <comment ref="N15" authorId="14" shapeId="0" xr:uid="{06305BED-93D6-8840-9864-FEB25416F302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schwarz = bezahlt
</t>
      </text>
    </comment>
    <comment ref="R15" authorId="15" shapeId="0" xr:uid="{27AA6A69-8544-5147-A392-9E15CF3FFA18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schwarz = bezahlt
</t>
      </text>
    </comment>
    <comment ref="V15" authorId="16" shapeId="0" xr:uid="{2F0B6DCE-1C74-0F40-9132-2564B69E2B9D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schwarz = bezahlt
</t>
      </text>
    </comment>
    <comment ref="Z15" authorId="17" shapeId="0" xr:uid="{775950A1-FF84-ED4D-974C-8D290A152DA8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schwarz = bezahlt
</t>
      </text>
    </comment>
    <comment ref="AD15" authorId="18" shapeId="0" xr:uid="{5500DA5D-1D7C-AF42-B365-B09CA678B5E8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schwarz = bezahlt
</t>
      </text>
    </comment>
    <comment ref="AH15" authorId="19" shapeId="0" xr:uid="{DFD1BDCA-5DF6-834F-8513-DF5671FF7B77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schwarz = bezahlt
</t>
      </text>
    </comment>
    <comment ref="AL15" authorId="20" shapeId="0" xr:uid="{705886A3-1CDB-AD4E-89DE-29F28B3BD918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schwarz = bezahlt
</t>
      </text>
    </comment>
    <comment ref="AP15" authorId="21" shapeId="0" xr:uid="{23640F51-27CA-3D4E-A466-21196295D601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schwarz = bezahlt
</t>
      </text>
    </comment>
    <comment ref="AT15" authorId="22" shapeId="0" xr:uid="{6B86FBB3-1381-C24F-8CF4-90A7763D3A5C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schwarz = bezahlt
</t>
      </text>
    </comment>
    <comment ref="AX15" authorId="23" shapeId="0" xr:uid="{963FBEF1-27BD-2F41-9561-ABD4E7C0B134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schwarz = bezahlt
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tc={78199BAA-E864-C044-BD79-7273C8147B52}</author>
    <author>tc={96D3D6E4-3223-F24D-AD1C-77EA0C3A3E44}</author>
    <author>tc={31078C20-6D90-5F44-A5FD-2468497EC655}</author>
    <author>tc={769B8F04-4D6B-664D-A57B-476E077E8C3A}</author>
    <author>tc={E2AEBF88-3C9F-C149-BEDA-419763FB5A2C}</author>
    <author>tc={86BD4A9D-8B55-B846-B391-6F577F01847D}</author>
    <author>tc={1C1DE816-BDE2-4A45-9F8A-95933C3619B6}</author>
    <author>tc={FA336256-D56F-194A-B200-D5FD7B290D96}</author>
    <author>tc={D69DACD1-21D8-DD43-AC3E-3872E11C1323}</author>
    <author>tc={D9A491C9-AD7A-BC45-B04D-8E901B1B84A7}</author>
    <author>tc={67F8D5DC-21DF-EB4E-BBA9-DC35F32AFEA4}</author>
    <author>tc={8607D72A-4641-4249-8C12-D0C49594C36C}</author>
    <author>tc={ED0B8DDA-3B40-B247-857D-DE6834127F73}</author>
    <author>tc={4B2BA16C-A016-3D4E-BC6B-51B611286C90}</author>
    <author>tc={6D793341-7DC8-FF46-BF7B-0E2DD33B33ED}</author>
    <author>tc={AA17B205-F5DA-F84D-9225-9EAF9678C6E7}</author>
    <author>tc={015D23E8-7F50-2A4B-BD46-18FAE99174ED}</author>
    <author>tc={7499869F-B874-D04E-BFA2-905A5CE7DB3A}</author>
    <author>tc={EE07F790-E110-D245-A7B9-CEE22568B4E7}</author>
    <author>tc={4A399FCA-EE0E-FB48-98D8-EB4AA23637FD}</author>
    <author>tc={1710B78A-D460-0046-8E31-C95849020457}</author>
    <author>tc={10926046-9268-734C-ACE1-7FBB4B45520C}</author>
    <author>tc={BB3665FA-4C87-E847-84AA-5C63D2AAC990}</author>
    <author>tc={76A9DA24-F102-9941-8957-2E51A6E1D61B}</author>
  </authors>
  <commentList>
    <comment ref="E6" authorId="0" shapeId="0" xr:uid="{78199BAA-E864-C044-BD79-7273C8147B52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rot = vereinbart
grün = RG erledigt
</t>
      </text>
    </comment>
    <comment ref="F6" authorId="1" shapeId="0" xr:uid="{96D3D6E4-3223-F24D-AD1C-77EA0C3A3E44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schwarz = bezahlt
</t>
      </text>
    </comment>
    <comment ref="H6" authorId="2" shapeId="0" xr:uid="{31078C20-6D90-5F44-A5FD-2468497EC655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rot = vereinbart
grün = RG erledigt
</t>
      </text>
    </comment>
    <comment ref="I6" authorId="3" shapeId="0" xr:uid="{769B8F04-4D6B-664D-A57B-476E077E8C3A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schwarz = bezahlt
</t>
      </text>
    </comment>
    <comment ref="K6" authorId="4" shapeId="0" xr:uid="{E2AEBF88-3C9F-C149-BEDA-419763FB5A2C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rot = vereinbart
grün = RG erledigt
</t>
      </text>
    </comment>
    <comment ref="L6" authorId="5" shapeId="0" xr:uid="{86BD4A9D-8B55-B846-B391-6F577F01847D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schwarz = bezahlt
</t>
      </text>
    </comment>
    <comment ref="N6" authorId="6" shapeId="0" xr:uid="{1C1DE816-BDE2-4A45-9F8A-95933C3619B6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rot = vereinbart
grün = RG erledigt
</t>
      </text>
    </comment>
    <comment ref="O6" authorId="7" shapeId="0" xr:uid="{FA336256-D56F-194A-B200-D5FD7B290D96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schwarz = bezahlt
</t>
      </text>
    </comment>
    <comment ref="E10" authorId="8" shapeId="0" xr:uid="{D69DACD1-21D8-DD43-AC3E-3872E11C1323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rot = vereinbart
grün = RG erledigt
</t>
      </text>
    </comment>
    <comment ref="F10" authorId="9" shapeId="0" xr:uid="{D9A491C9-AD7A-BC45-B04D-8E901B1B84A7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schwarz = bezahlt
</t>
      </text>
    </comment>
    <comment ref="H10" authorId="10" shapeId="0" xr:uid="{67F8D5DC-21DF-EB4E-BBA9-DC35F32AFEA4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rot = vereinbart
grün = RG erledigt
</t>
      </text>
    </comment>
    <comment ref="I10" authorId="11" shapeId="0" xr:uid="{8607D72A-4641-4249-8C12-D0C49594C36C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schwarz = bezahlt
</t>
      </text>
    </comment>
    <comment ref="K10" authorId="12" shapeId="0" xr:uid="{ED0B8DDA-3B40-B247-857D-DE6834127F73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rot = vereinbart
grün = RG erledigt
</t>
      </text>
    </comment>
    <comment ref="L10" authorId="13" shapeId="0" xr:uid="{4B2BA16C-A016-3D4E-BC6B-51B611286C90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schwarz = bezahlt
</t>
      </text>
    </comment>
    <comment ref="N10" authorId="14" shapeId="0" xr:uid="{6D793341-7DC8-FF46-BF7B-0E2DD33B33ED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rot = vereinbart
grün = RG erledigt
</t>
      </text>
    </comment>
    <comment ref="O10" authorId="15" shapeId="0" xr:uid="{AA17B205-F5DA-F84D-9225-9EAF9678C6E7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schwarz = bezahlt
</t>
      </text>
    </comment>
    <comment ref="E22" authorId="16" shapeId="0" xr:uid="{015D23E8-7F50-2A4B-BD46-18FAE99174ED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rot = vereinbart
grün = RG erledigt
</t>
      </text>
    </comment>
    <comment ref="F22" authorId="17" shapeId="0" xr:uid="{7499869F-B874-D04E-BFA2-905A5CE7DB3A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schwarz = bezahlt
</t>
      </text>
    </comment>
    <comment ref="H22" authorId="18" shapeId="0" xr:uid="{EE07F790-E110-D245-A7B9-CEE22568B4E7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rot = vereinbart
grün = RG erledigt
</t>
      </text>
    </comment>
    <comment ref="I22" authorId="19" shapeId="0" xr:uid="{4A399FCA-EE0E-FB48-98D8-EB4AA23637FD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schwarz = bezahlt
</t>
      </text>
    </comment>
    <comment ref="K22" authorId="20" shapeId="0" xr:uid="{1710B78A-D460-0046-8E31-C95849020457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rot = vereinbart
grün = RG erledigt
</t>
      </text>
    </comment>
    <comment ref="L22" authorId="21" shapeId="0" xr:uid="{10926046-9268-734C-ACE1-7FBB4B45520C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schwarz = bezahlt
</t>
      </text>
    </comment>
    <comment ref="N22" authorId="22" shapeId="0" xr:uid="{BB3665FA-4C87-E847-84AA-5C63D2AAC990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rot = vereinbart
grün = RG erledigt
</t>
      </text>
    </comment>
    <comment ref="O22" authorId="23" shapeId="0" xr:uid="{76A9DA24-F102-9941-8957-2E51A6E1D61B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schwarz = bezahlt
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tc={62B9F5EF-B4BF-3449-8A4F-9BB4FE73B947}</author>
    <author>tc={1E1CD0B7-15FC-1F49-8985-33C3808699BE}</author>
    <author>tc={82EF7972-95EF-EB44-89D4-C97F56BDCFA6}</author>
    <author>tc={9A3A6437-E629-4F47-B468-3BD1F79C11CD}</author>
    <author>tc={5A8C55B0-0313-4B4A-ADC5-96A3EBD15954}</author>
    <author>tc={81847B3E-AC30-A142-8549-432E32EF824E}</author>
    <author>tc={23F1889A-64DD-084C-A0C6-AFE907EA84A7}</author>
    <author>tc={29829A6F-2144-4C4F-8F3D-7CDB798A9B79}</author>
    <author>tc={89EF3F27-DF9D-0040-996C-C75589028DA2}</author>
    <author>tc={19663058-D871-9E45-8B52-5253E756324C}</author>
    <author>tc={78A87F81-E2FE-1A4D-9BEC-0E3160FD4094}</author>
    <author>tc={292C9CD7-A1F2-3744-9661-62C30847A8DA}</author>
    <author>tc={B3216B96-0A3A-F749-9CA4-75B1395F13D8}</author>
    <author>tc={68E50417-4BA5-284E-BB25-79526B2DCB41}</author>
    <author>tc={DC93178B-5516-F84C-92D4-3AFB7C9B6022}</author>
    <author>tc={B12D591E-F0D2-8C41-B08F-F28DFBCE2194}</author>
    <author>tc={2C3EE56C-DEF6-6E4C-AD90-B6CD41C7FAB4}</author>
    <author>tc={DC071FB9-A5CB-024D-9164-32480585C809}</author>
    <author>tc={17F4B4D4-8D79-E349-934A-3FB4CF948792}</author>
    <author>tc={635B7507-FEE0-7240-BB97-EF1FC8C7A22F}</author>
    <author>tc={0A17956E-ADB7-2E41-BAD1-026FCA9380CD}</author>
    <author>tc={EC3EFD7A-3D0C-4A47-9E77-8495CA7C066A}</author>
    <author>tc={E9B23FE2-AEA8-0245-A3F0-CA6E2B11A9EC}</author>
    <author>tc={D514A80B-E365-DB41-AA69-BD005AE197C2}</author>
  </authors>
  <commentList>
    <comment ref="D4" authorId="0" shapeId="0" xr:uid="{62B9F5EF-B4BF-3449-8A4F-9BB4FE73B947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rot = vereinbart
grün = RG erledigt
</t>
      </text>
    </comment>
    <comment ref="H4" authorId="1" shapeId="0" xr:uid="{1E1CD0B7-15FC-1F49-8985-33C3808699BE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rot = vereinbart
grün = RG erledigt
</t>
      </text>
    </comment>
    <comment ref="L4" authorId="2" shapeId="0" xr:uid="{82EF7972-95EF-EB44-89D4-C97F56BDCFA6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rot = vereinbart
grün = RG erledigt
</t>
      </text>
    </comment>
    <comment ref="P4" authorId="3" shapeId="0" xr:uid="{9A3A6437-E629-4F47-B468-3BD1F79C11CD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rot = vereinbart
grün = RG erledigt
</t>
      </text>
    </comment>
    <comment ref="T4" authorId="4" shapeId="0" xr:uid="{5A8C55B0-0313-4B4A-ADC5-96A3EBD15954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rot = vereinbart
grün = RG erledigt
</t>
      </text>
    </comment>
    <comment ref="X4" authorId="5" shapeId="0" xr:uid="{81847B3E-AC30-A142-8549-432E32EF824E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rot = vereinbart
grün = RG erledigt
</t>
      </text>
    </comment>
    <comment ref="AB4" authorId="6" shapeId="0" xr:uid="{23F1889A-64DD-084C-A0C6-AFE907EA84A7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rot = vereinbart
grün = RG erledigt
</t>
      </text>
    </comment>
    <comment ref="AF4" authorId="7" shapeId="0" xr:uid="{29829A6F-2144-4C4F-8F3D-7CDB798A9B79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rot = vereinbart
grün = RG erledigt
</t>
      </text>
    </comment>
    <comment ref="AJ4" authorId="8" shapeId="0" xr:uid="{89EF3F27-DF9D-0040-996C-C75589028DA2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rot = vereinbart
grün = RG erledigt
</t>
      </text>
    </comment>
    <comment ref="AN4" authorId="9" shapeId="0" xr:uid="{19663058-D871-9E45-8B52-5253E756324C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rot = vereinbart
grün = RG erledigt
</t>
      </text>
    </comment>
    <comment ref="AR4" authorId="10" shapeId="0" xr:uid="{78A87F81-E2FE-1A4D-9BEC-0E3160FD4094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rot = vereinbart
grün = RG erledigt
</t>
      </text>
    </comment>
    <comment ref="AV4" authorId="11" shapeId="0" xr:uid="{292C9CD7-A1F2-3744-9661-62C30847A8DA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rot = vereinbart
grün = RG erledigt
</t>
      </text>
    </comment>
    <comment ref="F13" authorId="12" shapeId="0" xr:uid="{B3216B96-0A3A-F749-9CA4-75B1395F13D8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schwarz = bezahlt
</t>
      </text>
    </comment>
    <comment ref="J13" authorId="13" shapeId="0" xr:uid="{68E50417-4BA5-284E-BB25-79526B2DCB41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schwarz = bezahlt
</t>
      </text>
    </comment>
    <comment ref="N13" authorId="14" shapeId="0" xr:uid="{DC93178B-5516-F84C-92D4-3AFB7C9B6022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schwarz = bezahlt
</t>
      </text>
    </comment>
    <comment ref="R13" authorId="15" shapeId="0" xr:uid="{B12D591E-F0D2-8C41-B08F-F28DFBCE2194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schwarz = bezahlt
</t>
      </text>
    </comment>
    <comment ref="V13" authorId="16" shapeId="0" xr:uid="{2C3EE56C-DEF6-6E4C-AD90-B6CD41C7FAB4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schwarz = bezahlt
</t>
      </text>
    </comment>
    <comment ref="Z13" authorId="17" shapeId="0" xr:uid="{DC071FB9-A5CB-024D-9164-32480585C809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schwarz = bezahlt
</t>
      </text>
    </comment>
    <comment ref="AD13" authorId="18" shapeId="0" xr:uid="{17F4B4D4-8D79-E349-934A-3FB4CF948792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schwarz = bezahlt
</t>
      </text>
    </comment>
    <comment ref="AH13" authorId="19" shapeId="0" xr:uid="{635B7507-FEE0-7240-BB97-EF1FC8C7A22F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schwarz = bezahlt
</t>
      </text>
    </comment>
    <comment ref="AL13" authorId="20" shapeId="0" xr:uid="{0A17956E-ADB7-2E41-BAD1-026FCA9380CD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schwarz = bezahlt
</t>
      </text>
    </comment>
    <comment ref="AP13" authorId="21" shapeId="0" xr:uid="{EC3EFD7A-3D0C-4A47-9E77-8495CA7C066A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schwarz = bezahlt
</t>
      </text>
    </comment>
    <comment ref="AT13" authorId="22" shapeId="0" xr:uid="{E9B23FE2-AEA8-0245-A3F0-CA6E2B11A9EC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schwarz = bezahlt
</t>
      </text>
    </comment>
    <comment ref="AX13" authorId="23" shapeId="0" xr:uid="{D514A80B-E365-DB41-AA69-BD005AE197C2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schwarz = bezahlt
</t>
      </text>
    </comment>
  </commentList>
</comments>
</file>

<file path=xl/sharedStrings.xml><?xml version="1.0" encoding="utf-8"?>
<sst xmlns="http://schemas.openxmlformats.org/spreadsheetml/2006/main" count="407" uniqueCount="36">
  <si>
    <t>c</t>
  </si>
  <si>
    <t xml:space="preserve">Jahreseinnahmen "netto" </t>
  </si>
  <si>
    <t>Nr.</t>
  </si>
  <si>
    <t xml:space="preserve">Summe </t>
  </si>
  <si>
    <t>Anteil</t>
  </si>
  <si>
    <t>Finanzberatung Serviceentgelt / Bestand</t>
  </si>
  <si>
    <t>Zielplanung</t>
  </si>
  <si>
    <t> Forecast </t>
  </si>
  <si>
    <t>IST</t>
  </si>
  <si>
    <t xml:space="preserve">  Forecast  </t>
  </si>
  <si>
    <t>Forecast</t>
  </si>
  <si>
    <t>Investment Fondskonzept Investmentmakler</t>
  </si>
  <si>
    <t>Versicherungen Fondskonzept Assekuranz</t>
  </si>
  <si>
    <t>Finanzberatung Honorare</t>
  </si>
  <si>
    <t>Summe</t>
  </si>
  <si>
    <t>Sonstige Einnahmen</t>
  </si>
  <si>
    <t>Gesamteinnahmen *</t>
  </si>
  <si>
    <t>Stand: 26.02.2025</t>
  </si>
  <si>
    <t>Bestandszahlungen / Serviceentgelt</t>
  </si>
  <si>
    <t>Honorare</t>
  </si>
  <si>
    <t xml:space="preserve">Gesamteinnahmen </t>
  </si>
  <si>
    <t>Gesamteinnahmen</t>
  </si>
  <si>
    <t>Gesamtkosten</t>
  </si>
  <si>
    <t>Überschuss +/-</t>
  </si>
  <si>
    <t>Kundenname</t>
  </si>
  <si>
    <t>Mittelzufluss</t>
  </si>
  <si>
    <t>Einmalbetrag</t>
  </si>
  <si>
    <t>Sparplan</t>
  </si>
  <si>
    <t>Sparpläne FFB (zum Monatsersten)</t>
  </si>
  <si>
    <t>Sparpläne MyLife Invest (zum Monatsersten)</t>
  </si>
  <si>
    <t>Mittelabfluss</t>
  </si>
  <si>
    <t>Abfluss</t>
  </si>
  <si>
    <t>Entnahme mtl.</t>
  </si>
  <si>
    <t>Entnahmepläne (zum Monatsersten)</t>
  </si>
  <si>
    <t>Aufsummiete Zu- und Abflüsse</t>
  </si>
  <si>
    <t>FIRMENNAME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</si>
</sst>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_-* #,##0.00\ [$€-407]_-;\-* #,##0.00\ [$€-407]_-;_-* &quot;-&quot;??\ [$€-407]_-;_-@_-"/>
    <numFmt numFmtId="166" formatCode="#,##0.00\ \€;[Red]\-#,##0.00\ \€"/>
    <numFmt numFmtId="167" formatCode="0.0%"/>
    <numFmt numFmtId="168" formatCode="mmm/yy"/>
  </numFmts>
  <fonts count="35" x14ac:knownFonts="1">
    <font>
      <sz val="12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48"/>
      <color theme="0"/>
      <name val="Arial"/>
      <family val="2"/>
    </font>
    <font>
      <b/>
      <sz val="18"/>
      <color theme="0"/>
      <name val="Arial"/>
      <family val="2"/>
    </font>
    <font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36"/>
      <color theme="0"/>
      <name val="Arial"/>
      <family val="2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indexed="2"/>
      <name val="Arial"/>
      <family val="2"/>
    </font>
    <font>
      <b/>
      <sz val="12"/>
      <color theme="0"/>
      <name val="Arial"/>
      <family val="2"/>
    </font>
    <font>
      <sz val="14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0"/>
      <name val="Arial"/>
      <family val="2"/>
    </font>
    <font>
      <sz val="11"/>
      <color rgb="FF151515"/>
      <name val="Arial"/>
      <family val="2"/>
    </font>
    <font>
      <b/>
      <sz val="12"/>
      <color indexed="2"/>
      <name val="Arial"/>
      <family val="2"/>
    </font>
    <font>
      <b/>
      <sz val="14"/>
      <color indexed="2"/>
      <name val="Arial"/>
      <family val="2"/>
    </font>
    <font>
      <b/>
      <sz val="18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0"/>
      <color indexed="2"/>
      <name val="Arial"/>
      <family val="2"/>
    </font>
    <font>
      <b/>
      <sz val="12"/>
      <color theme="0"/>
      <name val="Calibri"/>
      <family val="2"/>
      <scheme val="minor"/>
    </font>
    <font>
      <sz val="12"/>
      <color rgb="FF00B050"/>
      <name val="Arial"/>
      <family val="2"/>
    </font>
    <font>
      <sz val="12"/>
      <color theme="1"/>
      <name val="Calibri"/>
      <family val="2"/>
      <scheme val="minor"/>
    </font>
    <font>
      <b/>
      <sz val="48"/>
      <color theme="3"/>
      <name val="Calibri (Textkörper)"/>
    </font>
    <font>
      <b/>
      <sz val="36"/>
      <color theme="3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485156"/>
        <bgColor rgb="FF485156"/>
      </patternFill>
    </fill>
    <fill>
      <patternFill patternType="solid">
        <fgColor theme="0"/>
        <bgColor theme="0"/>
      </patternFill>
    </fill>
    <fill>
      <patternFill patternType="solid">
        <fgColor rgb="FF004070"/>
        <bgColor rgb="FF00407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BDD7EE"/>
        <bgColor rgb="FFBDD7EE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8B6FB"/>
        <bgColor rgb="FFD8B6FB"/>
      </patternFill>
    </fill>
    <fill>
      <patternFill patternType="solid">
        <fgColor rgb="FFFFC000"/>
        <bgColor rgb="FFFFC000"/>
      </patternFill>
    </fill>
    <fill>
      <patternFill patternType="solid">
        <fgColor indexed="5"/>
        <bgColor indexed="5"/>
      </patternFill>
    </fill>
    <fill>
      <patternFill patternType="solid">
        <fgColor indexed="2"/>
        <bgColor indexed="2"/>
      </patternFill>
    </fill>
    <fill>
      <patternFill patternType="solid">
        <fgColor rgb="FF92D050"/>
        <bgColor rgb="FF92D050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5" tint="-0.249977111117893"/>
        <bgColor theme="5" tint="-0.249977111117893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92D050"/>
        <bgColor rgb="FFFFC000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8" tint="0.59999389629810485"/>
        <bgColor theme="8" tint="0.79998168889431442"/>
      </patternFill>
    </fill>
    <fill>
      <patternFill patternType="solid">
        <fgColor theme="9" tint="0.59999389629810485"/>
        <bgColor theme="8" tint="0.79998168889431442"/>
      </patternFill>
    </fill>
  </fills>
  <borders count="6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medium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theme="1"/>
      </bottom>
      <diagonal/>
    </border>
    <border>
      <left style="thin">
        <color auto="1"/>
      </left>
      <right/>
      <top style="medium">
        <color auto="1"/>
      </top>
      <bottom style="thin">
        <color theme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theme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9" fontId="32" fillId="0" borderId="0" applyFont="0" applyFill="0" applyBorder="0" applyProtection="0"/>
    <xf numFmtId="0" fontId="1" fillId="0" borderId="0"/>
  </cellStyleXfs>
  <cellXfs count="296">
    <xf numFmtId="0" fontId="0" fillId="0" borderId="0" xfId="0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  <xf numFmtId="164" fontId="7" fillId="3" borderId="0" xfId="0" applyNumberFormat="1" applyFont="1" applyFill="1" applyAlignment="1">
      <alignment horizontal="center"/>
    </xf>
    <xf numFmtId="0" fontId="5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8" fillId="3" borderId="0" xfId="0" applyFont="1" applyFill="1" applyAlignment="1">
      <alignment horizontal="center"/>
    </xf>
    <xf numFmtId="164" fontId="8" fillId="3" borderId="0" xfId="0" applyNumberFormat="1" applyFont="1" applyFill="1" applyAlignment="1">
      <alignment horizontal="center"/>
    </xf>
    <xf numFmtId="0" fontId="9" fillId="4" borderId="1" xfId="0" applyFont="1" applyFill="1" applyBorder="1"/>
    <xf numFmtId="0" fontId="9" fillId="4" borderId="2" xfId="0" applyFont="1" applyFill="1" applyBorder="1"/>
    <xf numFmtId="0" fontId="9" fillId="4" borderId="9" xfId="0" applyFont="1" applyFill="1" applyBorder="1" applyAlignment="1">
      <alignment horizontal="center"/>
    </xf>
    <xf numFmtId="0" fontId="11" fillId="5" borderId="10" xfId="0" applyFont="1" applyFill="1" applyBorder="1"/>
    <xf numFmtId="0" fontId="12" fillId="6" borderId="11" xfId="0" applyFont="1" applyFill="1" applyBorder="1"/>
    <xf numFmtId="165" fontId="13" fillId="7" borderId="10" xfId="0" applyNumberFormat="1" applyFont="1" applyFill="1" applyBorder="1" applyAlignment="1">
      <alignment horizontal="center"/>
    </xf>
    <xf numFmtId="165" fontId="13" fillId="8" borderId="12" xfId="0" applyNumberFormat="1" applyFont="1" applyFill="1" applyBorder="1" applyAlignment="1">
      <alignment horizontal="center"/>
    </xf>
    <xf numFmtId="165" fontId="13" fillId="9" borderId="13" xfId="0" applyNumberFormat="1" applyFont="1" applyFill="1" applyBorder="1" applyAlignment="1">
      <alignment horizontal="center"/>
    </xf>
    <xf numFmtId="165" fontId="13" fillId="7" borderId="14" xfId="0" applyNumberFormat="1" applyFont="1" applyFill="1" applyBorder="1" applyAlignment="1">
      <alignment horizontal="center"/>
    </xf>
    <xf numFmtId="165" fontId="11" fillId="10" borderId="15" xfId="0" applyNumberFormat="1" applyFont="1" applyFill="1" applyBorder="1" applyAlignment="1">
      <alignment horizontal="center"/>
    </xf>
    <xf numFmtId="165" fontId="13" fillId="9" borderId="16" xfId="0" applyNumberFormat="1" applyFont="1" applyFill="1" applyBorder="1" applyAlignment="1">
      <alignment horizontal="center"/>
    </xf>
    <xf numFmtId="165" fontId="10" fillId="7" borderId="10" xfId="0" applyNumberFormat="1" applyFont="1" applyFill="1" applyBorder="1" applyAlignment="1">
      <alignment horizontal="center"/>
    </xf>
    <xf numFmtId="165" fontId="10" fillId="8" borderId="12" xfId="0" applyNumberFormat="1" applyFont="1" applyFill="1" applyBorder="1" applyAlignment="1">
      <alignment horizontal="center"/>
    </xf>
    <xf numFmtId="165" fontId="10" fillId="9" borderId="13" xfId="0" applyNumberFormat="1" applyFont="1" applyFill="1" applyBorder="1" applyAlignment="1">
      <alignment horizontal="center"/>
    </xf>
    <xf numFmtId="0" fontId="14" fillId="6" borderId="17" xfId="0" applyFont="1" applyFill="1" applyBorder="1" applyAlignment="1">
      <alignment horizontal="center"/>
    </xf>
    <xf numFmtId="0" fontId="15" fillId="0" borderId="18" xfId="0" applyFont="1" applyBorder="1"/>
    <xf numFmtId="0" fontId="11" fillId="0" borderId="19" xfId="0" applyFont="1" applyBorder="1"/>
    <xf numFmtId="165" fontId="16" fillId="7" borderId="18" xfId="0" applyNumberFormat="1" applyFont="1" applyFill="1" applyBorder="1" applyAlignment="1">
      <alignment horizontal="center"/>
    </xf>
    <xf numFmtId="166" fontId="17" fillId="9" borderId="20" xfId="0" applyNumberFormat="1" applyFont="1" applyFill="1" applyBorder="1" applyAlignment="1">
      <alignment horizontal="right"/>
    </xf>
    <xf numFmtId="165" fontId="16" fillId="9" borderId="21" xfId="0" applyNumberFormat="1" applyFont="1" applyFill="1" applyBorder="1" applyAlignment="1">
      <alignment horizontal="right"/>
    </xf>
    <xf numFmtId="165" fontId="17" fillId="8" borderId="15" xfId="0" applyNumberFormat="1" applyFont="1" applyFill="1" applyBorder="1" applyAlignment="1">
      <alignment horizontal="right"/>
    </xf>
    <xf numFmtId="165" fontId="16" fillId="9" borderId="20" xfId="0" applyNumberFormat="1" applyFont="1" applyFill="1" applyBorder="1" applyAlignment="1">
      <alignment horizontal="right"/>
    </xf>
    <xf numFmtId="165" fontId="16" fillId="7" borderId="22" xfId="0" applyNumberFormat="1" applyFont="1" applyFill="1" applyBorder="1" applyAlignment="1">
      <alignment horizontal="center"/>
    </xf>
    <xf numFmtId="165" fontId="16" fillId="7" borderId="23" xfId="0" applyNumberFormat="1" applyFont="1" applyFill="1" applyBorder="1" applyAlignment="1">
      <alignment horizontal="center"/>
    </xf>
    <xf numFmtId="164" fontId="17" fillId="8" borderId="15" xfId="0" applyNumberFormat="1" applyFont="1" applyFill="1" applyBorder="1" applyAlignment="1">
      <alignment horizontal="right"/>
    </xf>
    <xf numFmtId="165" fontId="16" fillId="9" borderId="18" xfId="0" applyNumberFormat="1" applyFont="1" applyFill="1" applyBorder="1" applyAlignment="1">
      <alignment horizontal="center"/>
    </xf>
    <xf numFmtId="0" fontId="12" fillId="0" borderId="21" xfId="0" applyFont="1" applyBorder="1" applyAlignment="1">
      <alignment horizontal="center"/>
    </xf>
    <xf numFmtId="165" fontId="17" fillId="9" borderId="20" xfId="0" applyNumberFormat="1" applyFont="1" applyFill="1" applyBorder="1" applyAlignment="1">
      <alignment horizontal="right"/>
    </xf>
    <xf numFmtId="0" fontId="18" fillId="2" borderId="24" xfId="0" applyFont="1" applyFill="1" applyBorder="1"/>
    <xf numFmtId="0" fontId="18" fillId="2" borderId="25" xfId="0" applyFont="1" applyFill="1" applyBorder="1"/>
    <xf numFmtId="165" fontId="18" fillId="2" borderId="26" xfId="0" applyNumberFormat="1" applyFont="1" applyFill="1" applyBorder="1" applyAlignment="1">
      <alignment horizontal="right"/>
    </xf>
    <xf numFmtId="165" fontId="18" fillId="2" borderId="27" xfId="0" applyNumberFormat="1" applyFont="1" applyFill="1" applyBorder="1" applyAlignment="1">
      <alignment horizontal="right"/>
    </xf>
    <xf numFmtId="164" fontId="13" fillId="5" borderId="28" xfId="0" applyNumberFormat="1" applyFont="1" applyFill="1" applyBorder="1" applyAlignment="1">
      <alignment horizontal="right"/>
    </xf>
    <xf numFmtId="167" fontId="18" fillId="4" borderId="21" xfId="0" applyNumberFormat="1" applyFont="1" applyFill="1" applyBorder="1" applyAlignment="1">
      <alignment horizontal="center"/>
    </xf>
    <xf numFmtId="1" fontId="10" fillId="5" borderId="10" xfId="0" applyNumberFormat="1" applyFont="1" applyFill="1" applyBorder="1"/>
    <xf numFmtId="1" fontId="19" fillId="6" borderId="11" xfId="0" applyNumberFormat="1" applyFont="1" applyFill="1" applyBorder="1"/>
    <xf numFmtId="165" fontId="10" fillId="7" borderId="14" xfId="0" applyNumberFormat="1" applyFont="1" applyFill="1" applyBorder="1" applyAlignment="1">
      <alignment horizontal="center"/>
    </xf>
    <xf numFmtId="165" fontId="10" fillId="8" borderId="15" xfId="0" applyNumberFormat="1" applyFont="1" applyFill="1" applyBorder="1" applyAlignment="1">
      <alignment horizontal="center"/>
    </xf>
    <xf numFmtId="165" fontId="10" fillId="9" borderId="16" xfId="0" applyNumberFormat="1" applyFont="1" applyFill="1" applyBorder="1" applyAlignment="1">
      <alignment horizontal="center"/>
    </xf>
    <xf numFmtId="167" fontId="10" fillId="0" borderId="21" xfId="0" applyNumberFormat="1" applyFont="1" applyBorder="1" applyAlignment="1">
      <alignment horizontal="center"/>
    </xf>
    <xf numFmtId="0" fontId="16" fillId="11" borderId="18" xfId="0" applyFont="1" applyFill="1" applyBorder="1"/>
    <xf numFmtId="0" fontId="16" fillId="11" borderId="19" xfId="0" applyFont="1" applyFill="1" applyBorder="1" applyAlignment="1">
      <alignment horizontal="center"/>
    </xf>
    <xf numFmtId="165" fontId="17" fillId="7" borderId="18" xfId="0" applyNumberFormat="1" applyFont="1" applyFill="1" applyBorder="1" applyAlignment="1">
      <alignment horizontal="center"/>
    </xf>
    <xf numFmtId="167" fontId="20" fillId="3" borderId="21" xfId="0" applyNumberFormat="1" applyFont="1" applyFill="1" applyBorder="1" applyAlignment="1">
      <alignment horizontal="center"/>
    </xf>
    <xf numFmtId="165" fontId="17" fillId="12" borderId="23" xfId="0" applyNumberFormat="1" applyFont="1" applyFill="1" applyBorder="1" applyAlignment="1">
      <alignment horizontal="right"/>
    </xf>
    <xf numFmtId="165" fontId="21" fillId="7" borderId="18" xfId="0" applyNumberFormat="1" applyFont="1" applyFill="1" applyBorder="1" applyAlignment="1">
      <alignment horizontal="center"/>
    </xf>
    <xf numFmtId="165" fontId="21" fillId="7" borderId="22" xfId="0" applyNumberFormat="1" applyFont="1" applyFill="1" applyBorder="1" applyAlignment="1">
      <alignment horizontal="center"/>
    </xf>
    <xf numFmtId="165" fontId="21" fillId="7" borderId="18" xfId="0" applyNumberFormat="1" applyFont="1" applyFill="1" applyBorder="1" applyAlignment="1">
      <alignment horizontal="right"/>
    </xf>
    <xf numFmtId="0" fontId="16" fillId="11" borderId="30" xfId="0" applyFont="1" applyFill="1" applyBorder="1" applyAlignment="1">
      <alignment horizontal="center"/>
    </xf>
    <xf numFmtId="0" fontId="18" fillId="2" borderId="25" xfId="0" applyFont="1" applyFill="1" applyBorder="1" applyAlignment="1">
      <alignment horizontal="center"/>
    </xf>
    <xf numFmtId="165" fontId="18" fillId="2" borderId="18" xfId="0" applyNumberFormat="1" applyFont="1" applyFill="1" applyBorder="1" applyAlignment="1">
      <alignment horizontal="center"/>
    </xf>
    <xf numFmtId="165" fontId="22" fillId="2" borderId="18" xfId="0" applyNumberFormat="1" applyFont="1" applyFill="1" applyBorder="1" applyAlignment="1">
      <alignment horizontal="center"/>
    </xf>
    <xf numFmtId="165" fontId="13" fillId="5" borderId="28" xfId="0" applyNumberFormat="1" applyFont="1" applyFill="1" applyBorder="1" applyAlignment="1">
      <alignment horizontal="right"/>
    </xf>
    <xf numFmtId="165" fontId="10" fillId="7" borderId="31" xfId="0" applyNumberFormat="1" applyFont="1" applyFill="1" applyBorder="1" applyAlignment="1">
      <alignment horizontal="center"/>
    </xf>
    <xf numFmtId="165" fontId="16" fillId="7" borderId="18" xfId="0" applyNumberFormat="1" applyFont="1" applyFill="1" applyBorder="1" applyAlignment="1">
      <alignment horizontal="right"/>
    </xf>
    <xf numFmtId="165" fontId="16" fillId="9" borderId="32" xfId="0" applyNumberFormat="1" applyFont="1" applyFill="1" applyBorder="1" applyAlignment="1">
      <alignment horizontal="right"/>
    </xf>
    <xf numFmtId="165" fontId="18" fillId="2" borderId="24" xfId="0" applyNumberFormat="1" applyFont="1" applyFill="1" applyBorder="1" applyAlignment="1">
      <alignment horizontal="right"/>
    </xf>
    <xf numFmtId="165" fontId="10" fillId="5" borderId="28" xfId="0" applyNumberFormat="1" applyFont="1" applyFill="1" applyBorder="1" applyAlignment="1">
      <alignment horizontal="right"/>
    </xf>
    <xf numFmtId="3" fontId="10" fillId="5" borderId="10" xfId="0" applyNumberFormat="1" applyFont="1" applyFill="1" applyBorder="1" applyAlignment="1">
      <alignment horizontal="left"/>
    </xf>
    <xf numFmtId="3" fontId="19" fillId="6" borderId="11" xfId="0" applyNumberFormat="1" applyFont="1" applyFill="1" applyBorder="1" applyAlignment="1">
      <alignment horizontal="right"/>
    </xf>
    <xf numFmtId="167" fontId="20" fillId="0" borderId="16" xfId="0" applyNumberFormat="1" applyFont="1" applyBorder="1" applyAlignment="1">
      <alignment horizontal="center"/>
    </xf>
    <xf numFmtId="0" fontId="16" fillId="13" borderId="38" xfId="0" applyFont="1" applyFill="1" applyBorder="1"/>
    <xf numFmtId="3" fontId="16" fillId="13" borderId="39" xfId="0" applyNumberFormat="1" applyFont="1" applyFill="1" applyBorder="1" applyAlignment="1">
      <alignment horizontal="center"/>
    </xf>
    <xf numFmtId="164" fontId="17" fillId="8" borderId="19" xfId="0" applyNumberFormat="1" applyFont="1" applyFill="1" applyBorder="1" applyAlignment="1">
      <alignment horizontal="right"/>
    </xf>
    <xf numFmtId="167" fontId="20" fillId="0" borderId="21" xfId="0" applyNumberFormat="1" applyFont="1" applyBorder="1" applyAlignment="1">
      <alignment horizontal="center"/>
    </xf>
    <xf numFmtId="3" fontId="16" fillId="13" borderId="18" xfId="0" applyNumberFormat="1" applyFont="1" applyFill="1" applyBorder="1" applyAlignment="1">
      <alignment horizontal="left"/>
    </xf>
    <xf numFmtId="3" fontId="16" fillId="13" borderId="19" xfId="0" applyNumberFormat="1" applyFont="1" applyFill="1" applyBorder="1" applyAlignment="1">
      <alignment horizontal="center"/>
    </xf>
    <xf numFmtId="3" fontId="16" fillId="13" borderId="24" xfId="0" applyNumberFormat="1" applyFont="1" applyFill="1" applyBorder="1" applyAlignment="1">
      <alignment horizontal="left"/>
    </xf>
    <xf numFmtId="3" fontId="16" fillId="13" borderId="25" xfId="0" applyNumberFormat="1" applyFont="1" applyFill="1" applyBorder="1" applyAlignment="1">
      <alignment horizontal="center"/>
    </xf>
    <xf numFmtId="165" fontId="16" fillId="7" borderId="24" xfId="0" applyNumberFormat="1" applyFont="1" applyFill="1" applyBorder="1" applyAlignment="1">
      <alignment horizontal="right"/>
    </xf>
    <xf numFmtId="165" fontId="17" fillId="8" borderId="27" xfId="0" applyNumberFormat="1" applyFont="1" applyFill="1" applyBorder="1" applyAlignment="1">
      <alignment horizontal="right"/>
    </xf>
    <xf numFmtId="165" fontId="16" fillId="9" borderId="26" xfId="0" applyNumberFormat="1" applyFont="1" applyFill="1" applyBorder="1" applyAlignment="1">
      <alignment horizontal="right"/>
    </xf>
    <xf numFmtId="3" fontId="23" fillId="13" borderId="33" xfId="0" applyNumberFormat="1" applyFont="1" applyFill="1" applyBorder="1" applyAlignment="1">
      <alignment horizontal="left"/>
    </xf>
    <xf numFmtId="3" fontId="16" fillId="13" borderId="40" xfId="0" applyNumberFormat="1" applyFont="1" applyFill="1" applyBorder="1" applyAlignment="1">
      <alignment horizontal="center"/>
    </xf>
    <xf numFmtId="165" fontId="16" fillId="7" borderId="41" xfId="0" applyNumberFormat="1" applyFont="1" applyFill="1" applyBorder="1" applyAlignment="1">
      <alignment horizontal="right"/>
    </xf>
    <xf numFmtId="165" fontId="17" fillId="8" borderId="42" xfId="0" applyNumberFormat="1" applyFont="1" applyFill="1" applyBorder="1" applyAlignment="1">
      <alignment horizontal="right"/>
    </xf>
    <xf numFmtId="165" fontId="16" fillId="7" borderId="35" xfId="0" applyNumberFormat="1" applyFont="1" applyFill="1" applyBorder="1" applyAlignment="1">
      <alignment horizontal="center"/>
    </xf>
    <xf numFmtId="164" fontId="17" fillId="8" borderId="36" xfId="0" applyNumberFormat="1" applyFont="1" applyFill="1" applyBorder="1" applyAlignment="1">
      <alignment horizontal="right"/>
    </xf>
    <xf numFmtId="167" fontId="20" fillId="0" borderId="37" xfId="0" applyNumberFormat="1" applyFont="1" applyBorder="1" applyAlignment="1">
      <alignment horizontal="center"/>
    </xf>
    <xf numFmtId="3" fontId="18" fillId="2" borderId="33" xfId="0" applyNumberFormat="1" applyFont="1" applyFill="1" applyBorder="1" applyAlignment="1">
      <alignment horizontal="left"/>
    </xf>
    <xf numFmtId="3" fontId="18" fillId="2" borderId="40" xfId="0" applyNumberFormat="1" applyFont="1" applyFill="1" applyBorder="1" applyAlignment="1">
      <alignment horizontal="right"/>
    </xf>
    <xf numFmtId="165" fontId="18" fillId="2" borderId="42" xfId="0" applyNumberFormat="1" applyFont="1" applyFill="1" applyBorder="1" applyAlignment="1">
      <alignment horizontal="right"/>
    </xf>
    <xf numFmtId="165" fontId="18" fillId="2" borderId="32" xfId="0" applyNumberFormat="1" applyFont="1" applyFill="1" applyBorder="1" applyAlignment="1">
      <alignment horizontal="right"/>
    </xf>
    <xf numFmtId="164" fontId="10" fillId="5" borderId="28" xfId="0" applyNumberFormat="1" applyFont="1" applyFill="1" applyBorder="1" applyAlignment="1">
      <alignment horizontal="right"/>
    </xf>
    <xf numFmtId="167" fontId="9" fillId="4" borderId="43" xfId="0" applyNumberFormat="1" applyFont="1" applyFill="1" applyBorder="1" applyAlignment="1">
      <alignment horizontal="center"/>
    </xf>
    <xf numFmtId="3" fontId="9" fillId="4" borderId="44" xfId="0" applyNumberFormat="1" applyFont="1" applyFill="1" applyBorder="1"/>
    <xf numFmtId="3" fontId="18" fillId="4" borderId="45" xfId="0" applyNumberFormat="1" applyFont="1" applyFill="1" applyBorder="1"/>
    <xf numFmtId="165" fontId="18" fillId="4" borderId="41" xfId="0" applyNumberFormat="1" applyFont="1" applyFill="1" applyBorder="1" applyAlignment="1">
      <alignment horizontal="center"/>
    </xf>
    <xf numFmtId="165" fontId="24" fillId="4" borderId="41" xfId="0" applyNumberFormat="1" applyFont="1" applyFill="1" applyBorder="1" applyAlignment="1">
      <alignment horizontal="center"/>
    </xf>
    <xf numFmtId="165" fontId="13" fillId="14" borderId="41" xfId="0" applyNumberFormat="1" applyFont="1" applyFill="1" applyBorder="1" applyAlignment="1">
      <alignment horizontal="center"/>
    </xf>
    <xf numFmtId="165" fontId="10" fillId="5" borderId="33" xfId="0" applyNumberFormat="1" applyFont="1" applyFill="1" applyBorder="1" applyAlignment="1">
      <alignment horizontal="center"/>
    </xf>
    <xf numFmtId="165" fontId="25" fillId="5" borderId="33" xfId="0" applyNumberFormat="1" applyFont="1" applyFill="1" applyBorder="1" applyAlignment="1">
      <alignment horizontal="center"/>
    </xf>
    <xf numFmtId="165" fontId="26" fillId="14" borderId="33" xfId="0" applyNumberFormat="1" applyFont="1" applyFill="1" applyBorder="1" applyAlignment="1">
      <alignment horizontal="center"/>
    </xf>
    <xf numFmtId="9" fontId="9" fillId="4" borderId="9" xfId="0" applyNumberFormat="1" applyFont="1" applyFill="1" applyBorder="1" applyAlignment="1">
      <alignment horizontal="center"/>
    </xf>
    <xf numFmtId="164" fontId="0" fillId="0" borderId="0" xfId="0" applyNumberFormat="1"/>
    <xf numFmtId="0" fontId="5" fillId="0" borderId="0" xfId="0" applyFont="1"/>
    <xf numFmtId="0" fontId="6" fillId="2" borderId="0" xfId="0" applyFont="1" applyFill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/>
    <xf numFmtId="164" fontId="5" fillId="0" borderId="0" xfId="0" applyNumberFormat="1" applyFont="1"/>
    <xf numFmtId="0" fontId="8" fillId="5" borderId="0" xfId="0" applyFont="1" applyFill="1"/>
    <xf numFmtId="0" fontId="26" fillId="3" borderId="0" xfId="0" applyFont="1" applyFill="1" applyAlignment="1">
      <alignment horizontal="center"/>
    </xf>
    <xf numFmtId="0" fontId="26" fillId="3" borderId="0" xfId="0" applyFont="1" applyFill="1"/>
    <xf numFmtId="0" fontId="1" fillId="0" borderId="0" xfId="0" applyFont="1"/>
    <xf numFmtId="0" fontId="18" fillId="4" borderId="46" xfId="0" applyFont="1" applyFill="1" applyBorder="1"/>
    <xf numFmtId="168" fontId="27" fillId="4" borderId="3" xfId="0" applyNumberFormat="1" applyFont="1" applyFill="1" applyBorder="1" applyAlignment="1">
      <alignment horizontal="center"/>
    </xf>
    <xf numFmtId="168" fontId="27" fillId="4" borderId="47" xfId="0" applyNumberFormat="1" applyFont="1" applyFill="1" applyBorder="1" applyAlignment="1">
      <alignment horizontal="center"/>
    </xf>
    <xf numFmtId="168" fontId="27" fillId="2" borderId="3" xfId="0" applyNumberFormat="1" applyFont="1" applyFill="1" applyBorder="1" applyAlignment="1">
      <alignment horizontal="center"/>
    </xf>
    <xf numFmtId="0" fontId="27" fillId="2" borderId="9" xfId="0" applyFont="1" applyFill="1" applyBorder="1" applyAlignment="1">
      <alignment horizontal="center"/>
    </xf>
    <xf numFmtId="0" fontId="18" fillId="2" borderId="10" xfId="0" applyFont="1" applyFill="1" applyBorder="1"/>
    <xf numFmtId="165" fontId="13" fillId="5" borderId="12" xfId="0" applyNumberFormat="1" applyFont="1" applyFill="1" applyBorder="1" applyAlignment="1">
      <alignment horizontal="right"/>
    </xf>
    <xf numFmtId="165" fontId="13" fillId="5" borderId="48" xfId="0" applyNumberFormat="1" applyFont="1" applyFill="1" applyBorder="1" applyAlignment="1">
      <alignment horizontal="right"/>
    </xf>
    <xf numFmtId="165" fontId="13" fillId="5" borderId="49" xfId="0" applyNumberFormat="1" applyFont="1" applyFill="1" applyBorder="1" applyAlignment="1">
      <alignment horizontal="right"/>
    </xf>
    <xf numFmtId="165" fontId="13" fillId="5" borderId="50" xfId="0" applyNumberFormat="1" applyFont="1" applyFill="1" applyBorder="1" applyAlignment="1">
      <alignment horizontal="right"/>
    </xf>
    <xf numFmtId="165" fontId="13" fillId="5" borderId="51" xfId="0" applyNumberFormat="1" applyFont="1" applyFill="1" applyBorder="1" applyAlignment="1">
      <alignment horizontal="right"/>
    </xf>
    <xf numFmtId="165" fontId="13" fillId="5" borderId="52" xfId="0" applyNumberFormat="1" applyFont="1" applyFill="1" applyBorder="1" applyAlignment="1">
      <alignment horizontal="right"/>
    </xf>
    <xf numFmtId="165" fontId="18" fillId="4" borderId="53" xfId="0" applyNumberFormat="1" applyFont="1" applyFill="1" applyBorder="1" applyAlignment="1">
      <alignment horizontal="right"/>
    </xf>
    <xf numFmtId="167" fontId="18" fillId="4" borderId="54" xfId="0" applyNumberFormat="1" applyFont="1" applyFill="1" applyBorder="1" applyAlignment="1">
      <alignment horizontal="center"/>
    </xf>
    <xf numFmtId="164" fontId="1" fillId="0" borderId="15" xfId="0" applyNumberFormat="1" applyFont="1" applyBorder="1"/>
    <xf numFmtId="10" fontId="1" fillId="0" borderId="15" xfId="0" applyNumberFormat="1" applyFont="1" applyBorder="1"/>
    <xf numFmtId="1" fontId="0" fillId="0" borderId="0" xfId="0" applyNumberFormat="1"/>
    <xf numFmtId="1" fontId="18" fillId="2" borderId="18" xfId="0" applyNumberFormat="1" applyFont="1" applyFill="1" applyBorder="1"/>
    <xf numFmtId="165" fontId="13" fillId="5" borderId="15" xfId="0" applyNumberFormat="1" applyFont="1" applyFill="1" applyBorder="1" applyAlignment="1">
      <alignment horizontal="right"/>
    </xf>
    <xf numFmtId="165" fontId="13" fillId="5" borderId="55" xfId="0" applyNumberFormat="1" applyFont="1" applyFill="1" applyBorder="1" applyAlignment="1">
      <alignment horizontal="right"/>
    </xf>
    <xf numFmtId="165" fontId="18" fillId="4" borderId="56" xfId="0" applyNumberFormat="1" applyFont="1" applyFill="1" applyBorder="1" applyAlignment="1">
      <alignment horizontal="right"/>
    </xf>
    <xf numFmtId="167" fontId="18" fillId="4" borderId="57" xfId="0" applyNumberFormat="1" applyFont="1" applyFill="1" applyBorder="1" applyAlignment="1">
      <alignment horizontal="center"/>
    </xf>
    <xf numFmtId="164" fontId="1" fillId="0" borderId="0" xfId="0" applyNumberFormat="1" applyFont="1"/>
    <xf numFmtId="3" fontId="18" fillId="2" borderId="18" xfId="0" applyNumberFormat="1" applyFont="1" applyFill="1" applyBorder="1"/>
    <xf numFmtId="3" fontId="0" fillId="0" borderId="0" xfId="0" applyNumberFormat="1"/>
    <xf numFmtId="3" fontId="18" fillId="2" borderId="24" xfId="0" applyNumberFormat="1" applyFont="1" applyFill="1" applyBorder="1" applyAlignment="1">
      <alignment horizontal="left"/>
    </xf>
    <xf numFmtId="165" fontId="18" fillId="4" borderId="58" xfId="0" applyNumberFormat="1" applyFont="1" applyFill="1" applyBorder="1" applyAlignment="1">
      <alignment horizontal="right"/>
    </xf>
    <xf numFmtId="167" fontId="18" fillId="4" borderId="59" xfId="0" applyNumberFormat="1" applyFont="1" applyFill="1" applyBorder="1" applyAlignment="1">
      <alignment horizontal="center"/>
    </xf>
    <xf numFmtId="3" fontId="9" fillId="4" borderId="33" xfId="0" applyNumberFormat="1" applyFont="1" applyFill="1" applyBorder="1"/>
    <xf numFmtId="165" fontId="18" fillId="4" borderId="25" xfId="0" applyNumberFormat="1" applyFont="1" applyFill="1" applyBorder="1" applyAlignment="1">
      <alignment horizontal="center"/>
    </xf>
    <xf numFmtId="165" fontId="18" fillId="4" borderId="60" xfId="0" applyNumberFormat="1" applyFont="1" applyFill="1" applyBorder="1" applyAlignment="1">
      <alignment horizontal="center"/>
    </xf>
    <xf numFmtId="165" fontId="13" fillId="15" borderId="26" xfId="0" applyNumberFormat="1" applyFont="1" applyFill="1" applyBorder="1" applyAlignment="1">
      <alignment horizontal="center"/>
    </xf>
    <xf numFmtId="9" fontId="18" fillId="2" borderId="9" xfId="0" applyNumberFormat="1" applyFont="1" applyFill="1" applyBorder="1" applyAlignment="1">
      <alignment horizontal="center"/>
    </xf>
    <xf numFmtId="3" fontId="13" fillId="0" borderId="0" xfId="0" applyNumberFormat="1" applyFont="1" applyAlignment="1">
      <alignment horizontal="left"/>
    </xf>
    <xf numFmtId="3" fontId="9" fillId="0" borderId="61" xfId="0" applyNumberFormat="1" applyFont="1" applyBorder="1"/>
    <xf numFmtId="165" fontId="18" fillId="0" borderId="0" xfId="0" applyNumberFormat="1" applyFont="1" applyAlignment="1">
      <alignment horizontal="center"/>
    </xf>
    <xf numFmtId="165" fontId="13" fillId="0" borderId="13" xfId="0" applyNumberFormat="1" applyFont="1" applyBorder="1" applyAlignment="1">
      <alignment horizontal="center"/>
    </xf>
    <xf numFmtId="9" fontId="13" fillId="0" borderId="54" xfId="0" applyNumberFormat="1" applyFont="1" applyBorder="1" applyAlignment="1">
      <alignment horizontal="center"/>
    </xf>
    <xf numFmtId="10" fontId="1" fillId="0" borderId="0" xfId="0" applyNumberFormat="1" applyFont="1"/>
    <xf numFmtId="168" fontId="27" fillId="4" borderId="44" xfId="0" applyNumberFormat="1" applyFont="1" applyFill="1" applyBorder="1" applyAlignment="1">
      <alignment horizontal="center"/>
    </xf>
    <xf numFmtId="165" fontId="20" fillId="4" borderId="26" xfId="0" applyNumberFormat="1" applyFont="1" applyFill="1" applyBorder="1" applyAlignment="1">
      <alignment horizontal="right"/>
    </xf>
    <xf numFmtId="167" fontId="20" fillId="4" borderId="59" xfId="0" applyNumberFormat="1" applyFont="1" applyFill="1" applyBorder="1" applyAlignment="1">
      <alignment horizontal="center"/>
    </xf>
    <xf numFmtId="9" fontId="0" fillId="0" borderId="0" xfId="1" applyFont="1"/>
    <xf numFmtId="3" fontId="27" fillId="2" borderId="10" xfId="0" applyNumberFormat="1" applyFont="1" applyFill="1" applyBorder="1" applyAlignment="1">
      <alignment horizontal="left"/>
    </xf>
    <xf numFmtId="165" fontId="13" fillId="5" borderId="62" xfId="0" applyNumberFormat="1" applyFont="1" applyFill="1" applyBorder="1" applyAlignment="1">
      <alignment horizontal="center"/>
    </xf>
    <xf numFmtId="165" fontId="18" fillId="4" borderId="7" xfId="0" applyNumberFormat="1" applyFont="1" applyFill="1" applyBorder="1" applyAlignment="1">
      <alignment horizontal="right"/>
    </xf>
    <xf numFmtId="167" fontId="28" fillId="4" borderId="13" xfId="0" applyNumberFormat="1" applyFont="1" applyFill="1" applyBorder="1" applyAlignment="1">
      <alignment horizontal="center"/>
    </xf>
    <xf numFmtId="3" fontId="27" fillId="2" borderId="18" xfId="0" applyNumberFormat="1" applyFont="1" applyFill="1" applyBorder="1" applyAlignment="1">
      <alignment horizontal="left"/>
    </xf>
    <xf numFmtId="165" fontId="18" fillId="16" borderId="62" xfId="0" applyNumberFormat="1" applyFont="1" applyFill="1" applyBorder="1" applyAlignment="1">
      <alignment horizontal="center"/>
    </xf>
    <xf numFmtId="165" fontId="13" fillId="16" borderId="62" xfId="0" applyNumberFormat="1" applyFont="1" applyFill="1" applyBorder="1" applyAlignment="1">
      <alignment horizontal="center"/>
    </xf>
    <xf numFmtId="165" fontId="18" fillId="16" borderId="12" xfId="0" applyNumberFormat="1" applyFont="1" applyFill="1" applyBorder="1" applyAlignment="1">
      <alignment horizontal="right"/>
    </xf>
    <xf numFmtId="167" fontId="20" fillId="5" borderId="20" xfId="0" applyNumberFormat="1" applyFont="1" applyFill="1" applyBorder="1" applyAlignment="1">
      <alignment horizontal="center"/>
    </xf>
    <xf numFmtId="164" fontId="13" fillId="0" borderId="0" xfId="0" applyNumberFormat="1" applyFont="1"/>
    <xf numFmtId="165" fontId="18" fillId="4" borderId="62" xfId="0" applyNumberFormat="1" applyFont="1" applyFill="1" applyBorder="1" applyAlignment="1">
      <alignment horizontal="center"/>
    </xf>
    <xf numFmtId="165" fontId="13" fillId="17" borderId="26" xfId="0" applyNumberFormat="1" applyFont="1" applyFill="1" applyBorder="1" applyAlignment="1">
      <alignment horizontal="center"/>
    </xf>
    <xf numFmtId="9" fontId="18" fillId="2" borderId="59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/>
    <xf numFmtId="3" fontId="14" fillId="17" borderId="18" xfId="0" applyNumberFormat="1" applyFont="1" applyFill="1" applyBorder="1"/>
    <xf numFmtId="3" fontId="16" fillId="3" borderId="19" xfId="0" applyNumberFormat="1" applyFont="1" applyFill="1" applyBorder="1" applyAlignment="1">
      <alignment horizontal="center"/>
    </xf>
    <xf numFmtId="165" fontId="13" fillId="17" borderId="1" xfId="0" applyNumberFormat="1" applyFont="1" applyFill="1" applyBorder="1" applyAlignment="1">
      <alignment horizontal="center"/>
    </xf>
    <xf numFmtId="165" fontId="13" fillId="17" borderId="7" xfId="0" applyNumberFormat="1" applyFont="1" applyFill="1" applyBorder="1" applyAlignment="1">
      <alignment horizontal="center"/>
    </xf>
    <xf numFmtId="165" fontId="13" fillId="0" borderId="62" xfId="0" applyNumberFormat="1" applyFont="1" applyBorder="1" applyAlignment="1">
      <alignment horizontal="center"/>
    </xf>
    <xf numFmtId="165" fontId="29" fillId="0" borderId="15" xfId="0" applyNumberFormat="1" applyFont="1" applyBorder="1" applyAlignment="1">
      <alignment horizontal="center"/>
    </xf>
    <xf numFmtId="165" fontId="21" fillId="0" borderId="22" xfId="0" applyNumberFormat="1" applyFont="1" applyBorder="1" applyAlignment="1">
      <alignment horizontal="center"/>
    </xf>
    <xf numFmtId="165" fontId="17" fillId="0" borderId="15" xfId="0" applyNumberFormat="1" applyFont="1" applyBorder="1" applyAlignment="1">
      <alignment horizontal="right"/>
    </xf>
    <xf numFmtId="165" fontId="16" fillId="0" borderId="15" xfId="0" applyNumberFormat="1" applyFont="1" applyBorder="1" applyAlignment="1">
      <alignment horizontal="right"/>
    </xf>
    <xf numFmtId="3" fontId="16" fillId="0" borderId="18" xfId="0" applyNumberFormat="1" applyFont="1" applyBorder="1"/>
    <xf numFmtId="0" fontId="11" fillId="0" borderId="19" xfId="0" applyFont="1" applyBorder="1" applyAlignment="1">
      <alignment horizontal="center"/>
    </xf>
    <xf numFmtId="165" fontId="16" fillId="18" borderId="18" xfId="0" applyNumberFormat="1" applyFont="1" applyFill="1" applyBorder="1" applyAlignment="1">
      <alignment horizontal="right"/>
    </xf>
    <xf numFmtId="165" fontId="15" fillId="0" borderId="19" xfId="0" applyNumberFormat="1" applyFont="1" applyBorder="1" applyAlignment="1">
      <alignment horizontal="right"/>
    </xf>
    <xf numFmtId="165" fontId="15" fillId="0" borderId="20" xfId="0" applyNumberFormat="1" applyFont="1" applyBorder="1" applyAlignment="1">
      <alignment horizontal="right"/>
    </xf>
    <xf numFmtId="0" fontId="16" fillId="3" borderId="19" xfId="0" applyFont="1" applyFill="1" applyBorder="1" applyAlignment="1">
      <alignment horizontal="center"/>
    </xf>
    <xf numFmtId="165" fontId="17" fillId="0" borderId="19" xfId="0" applyNumberFormat="1" applyFont="1" applyBorder="1" applyAlignment="1">
      <alignment horizontal="right"/>
    </xf>
    <xf numFmtId="165" fontId="16" fillId="0" borderId="20" xfId="0" applyNumberFormat="1" applyFont="1" applyBorder="1" applyAlignment="1">
      <alignment horizontal="right"/>
    </xf>
    <xf numFmtId="3" fontId="16" fillId="0" borderId="15" xfId="0" applyNumberFormat="1" applyFont="1" applyBorder="1"/>
    <xf numFmtId="3" fontId="16" fillId="3" borderId="15" xfId="0" applyNumberFormat="1" applyFont="1" applyFill="1" applyBorder="1" applyAlignment="1">
      <alignment horizontal="center"/>
    </xf>
    <xf numFmtId="165" fontId="16" fillId="18" borderId="15" xfId="0" applyNumberFormat="1" applyFont="1" applyFill="1" applyBorder="1" applyAlignment="1">
      <alignment horizontal="right"/>
    </xf>
    <xf numFmtId="165" fontId="16" fillId="18" borderId="0" xfId="0" applyNumberFormat="1" applyFont="1" applyFill="1" applyAlignment="1">
      <alignment horizontal="right"/>
    </xf>
    <xf numFmtId="165" fontId="10" fillId="19" borderId="63" xfId="0" applyNumberFormat="1" applyFont="1" applyFill="1" applyBorder="1" applyAlignment="1">
      <alignment horizontal="left"/>
    </xf>
    <xf numFmtId="165" fontId="13" fillId="19" borderId="40" xfId="0" applyNumberFormat="1" applyFont="1" applyFill="1" applyBorder="1" applyAlignment="1">
      <alignment horizontal="center"/>
    </xf>
    <xf numFmtId="165" fontId="13" fillId="0" borderId="63" xfId="0" applyNumberFormat="1" applyFont="1" applyBorder="1" applyAlignment="1">
      <alignment horizontal="center"/>
    </xf>
    <xf numFmtId="165" fontId="13" fillId="19" borderId="63" xfId="0" applyNumberFormat="1" applyFont="1" applyFill="1" applyBorder="1" applyAlignment="1">
      <alignment horizontal="center"/>
    </xf>
    <xf numFmtId="165" fontId="13" fillId="19" borderId="64" xfId="0" applyNumberFormat="1" applyFont="1" applyFill="1" applyBorder="1" applyAlignment="1">
      <alignment horizontal="center"/>
    </xf>
    <xf numFmtId="165" fontId="13" fillId="0" borderId="40" xfId="0" applyNumberFormat="1" applyFont="1" applyBorder="1" applyAlignment="1">
      <alignment horizontal="center"/>
    </xf>
    <xf numFmtId="165" fontId="17" fillId="20" borderId="15" xfId="0" applyNumberFormat="1" applyFont="1" applyFill="1" applyBorder="1" applyAlignment="1">
      <alignment horizontal="right"/>
    </xf>
    <xf numFmtId="165" fontId="16" fillId="20" borderId="15" xfId="0" applyNumberFormat="1" applyFont="1" applyFill="1" applyBorder="1" applyAlignment="1">
      <alignment horizontal="right"/>
    </xf>
    <xf numFmtId="3" fontId="21" fillId="0" borderId="0" xfId="0" applyNumberFormat="1" applyFont="1"/>
    <xf numFmtId="3" fontId="16" fillId="0" borderId="29" xfId="0" applyNumberFormat="1" applyFont="1" applyBorder="1" applyAlignment="1">
      <alignment horizontal="left"/>
    </xf>
    <xf numFmtId="3" fontId="16" fillId="3" borderId="30" xfId="0" applyNumberFormat="1" applyFont="1" applyFill="1" applyBorder="1" applyAlignment="1">
      <alignment horizontal="center"/>
    </xf>
    <xf numFmtId="3" fontId="8" fillId="0" borderId="0" xfId="0" applyNumberFormat="1" applyFont="1"/>
    <xf numFmtId="3" fontId="18" fillId="2" borderId="25" xfId="0" applyNumberFormat="1" applyFont="1" applyFill="1" applyBorder="1" applyAlignment="1">
      <alignment horizontal="right"/>
    </xf>
    <xf numFmtId="165" fontId="18" fillId="2" borderId="33" xfId="0" applyNumberFormat="1" applyFont="1" applyFill="1" applyBorder="1" applyAlignment="1">
      <alignment horizontal="right"/>
    </xf>
    <xf numFmtId="165" fontId="18" fillId="2" borderId="40" xfId="0" applyNumberFormat="1" applyFont="1" applyFill="1" applyBorder="1" applyAlignment="1">
      <alignment horizontal="right"/>
    </xf>
    <xf numFmtId="165" fontId="18" fillId="2" borderId="49" xfId="0" applyNumberFormat="1" applyFont="1" applyFill="1" applyBorder="1" applyAlignment="1">
      <alignment horizontal="right"/>
    </xf>
    <xf numFmtId="3" fontId="8" fillId="0" borderId="49" xfId="0" applyNumberFormat="1" applyFont="1" applyBorder="1"/>
    <xf numFmtId="3" fontId="30" fillId="4" borderId="0" xfId="0" applyNumberFormat="1" applyFont="1" applyFill="1"/>
    <xf numFmtId="3" fontId="18" fillId="4" borderId="24" xfId="0" applyNumberFormat="1" applyFont="1" applyFill="1" applyBorder="1" applyAlignment="1">
      <alignment horizontal="left"/>
    </xf>
    <xf numFmtId="3" fontId="18" fillId="4" borderId="25" xfId="0" applyNumberFormat="1" applyFont="1" applyFill="1" applyBorder="1" applyAlignment="1">
      <alignment horizontal="right"/>
    </xf>
    <xf numFmtId="165" fontId="13" fillId="21" borderId="24" xfId="0" applyNumberFormat="1" applyFont="1" applyFill="1" applyBorder="1" applyAlignment="1">
      <alignment horizontal="right"/>
    </xf>
    <xf numFmtId="165" fontId="11" fillId="16" borderId="25" xfId="0" applyNumberFormat="1" applyFont="1" applyFill="1" applyBorder="1" applyAlignment="1">
      <alignment horizontal="right"/>
    </xf>
    <xf numFmtId="165" fontId="11" fillId="21" borderId="24" xfId="0" applyNumberFormat="1" applyFont="1" applyFill="1" applyBorder="1" applyAlignment="1">
      <alignment horizontal="right"/>
    </xf>
    <xf numFmtId="165" fontId="11" fillId="21" borderId="33" xfId="0" applyNumberFormat="1" applyFont="1" applyFill="1" applyBorder="1" applyAlignment="1">
      <alignment horizontal="right"/>
    </xf>
    <xf numFmtId="165" fontId="11" fillId="16" borderId="40" xfId="0" applyNumberFormat="1" applyFont="1" applyFill="1" applyBorder="1" applyAlignment="1">
      <alignment horizontal="right"/>
    </xf>
    <xf numFmtId="165" fontId="17" fillId="9" borderId="20" xfId="0" applyNumberFormat="1" applyFont="1" applyFill="1" applyBorder="1" applyAlignment="1">
      <alignment horizontal="center"/>
    </xf>
    <xf numFmtId="166" fontId="16" fillId="9" borderId="20" xfId="0" applyNumberFormat="1" applyFont="1" applyFill="1" applyBorder="1" applyAlignment="1">
      <alignment horizontal="right"/>
    </xf>
    <xf numFmtId="165" fontId="17" fillId="8" borderId="15" xfId="0" applyNumberFormat="1" applyFont="1" applyFill="1" applyBorder="1" applyAlignment="1">
      <alignment horizontal="center"/>
    </xf>
    <xf numFmtId="165" fontId="16" fillId="9" borderId="20" xfId="0" applyNumberFormat="1" applyFont="1" applyFill="1" applyBorder="1" applyAlignment="1">
      <alignment horizontal="center"/>
    </xf>
    <xf numFmtId="165" fontId="16" fillId="9" borderId="21" xfId="0" applyNumberFormat="1" applyFont="1" applyFill="1" applyBorder="1" applyAlignment="1">
      <alignment horizontal="center"/>
    </xf>
    <xf numFmtId="165" fontId="18" fillId="2" borderId="65" xfId="0" applyNumberFormat="1" applyFont="1" applyFill="1" applyBorder="1" applyAlignment="1">
      <alignment horizontal="right"/>
    </xf>
    <xf numFmtId="165" fontId="18" fillId="2" borderId="15" xfId="0" applyNumberFormat="1" applyFont="1" applyFill="1" applyBorder="1" applyAlignment="1">
      <alignment horizontal="right"/>
    </xf>
    <xf numFmtId="165" fontId="18" fillId="2" borderId="43" xfId="0" applyNumberFormat="1" applyFont="1" applyFill="1" applyBorder="1" applyAlignment="1">
      <alignment horizontal="right"/>
    </xf>
    <xf numFmtId="165" fontId="16" fillId="7" borderId="57" xfId="0" applyNumberFormat="1" applyFont="1" applyFill="1" applyBorder="1" applyAlignment="1">
      <alignment horizontal="center"/>
    </xf>
    <xf numFmtId="165" fontId="17" fillId="7" borderId="15" xfId="0" applyNumberFormat="1" applyFont="1" applyFill="1" applyBorder="1" applyAlignment="1">
      <alignment horizontal="center"/>
    </xf>
    <xf numFmtId="0" fontId="16" fillId="22" borderId="18" xfId="0" applyFont="1" applyFill="1" applyBorder="1"/>
    <xf numFmtId="165" fontId="16" fillId="7" borderId="15" xfId="0" applyNumberFormat="1" applyFont="1" applyFill="1" applyBorder="1" applyAlignment="1">
      <alignment horizontal="center"/>
    </xf>
    <xf numFmtId="0" fontId="16" fillId="22" borderId="29" xfId="0" applyFont="1" applyFill="1" applyBorder="1"/>
    <xf numFmtId="165" fontId="29" fillId="7" borderId="18" xfId="0" applyNumberFormat="1" applyFont="1" applyFill="1" applyBorder="1" applyAlignment="1">
      <alignment horizontal="center"/>
    </xf>
    <xf numFmtId="165" fontId="21" fillId="7" borderId="57" xfId="0" applyNumberFormat="1" applyFont="1" applyFill="1" applyBorder="1" applyAlignment="1">
      <alignment horizontal="center"/>
    </xf>
    <xf numFmtId="165" fontId="21" fillId="7" borderId="23" xfId="0" applyNumberFormat="1" applyFont="1" applyFill="1" applyBorder="1" applyAlignment="1">
      <alignment horizontal="center"/>
    </xf>
    <xf numFmtId="165" fontId="21" fillId="12" borderId="22" xfId="0" applyNumberFormat="1" applyFont="1" applyFill="1" applyBorder="1" applyAlignment="1">
      <alignment horizontal="right"/>
    </xf>
    <xf numFmtId="165" fontId="21" fillId="12" borderId="21" xfId="0" applyNumberFormat="1" applyFont="1" applyFill="1" applyBorder="1" applyAlignment="1">
      <alignment horizontal="right"/>
    </xf>
    <xf numFmtId="165" fontId="22" fillId="2" borderId="57" xfId="0" applyNumberFormat="1" applyFont="1" applyFill="1" applyBorder="1" applyAlignment="1">
      <alignment horizontal="center"/>
    </xf>
    <xf numFmtId="165" fontId="22" fillId="2" borderId="23" xfId="0" applyNumberFormat="1" applyFont="1" applyFill="1" applyBorder="1" applyAlignment="1">
      <alignment horizontal="center"/>
    </xf>
    <xf numFmtId="165" fontId="18" fillId="2" borderId="57" xfId="0" applyNumberFormat="1" applyFont="1" applyFill="1" applyBorder="1" applyAlignment="1">
      <alignment horizontal="center"/>
    </xf>
    <xf numFmtId="165" fontId="16" fillId="7" borderId="23" xfId="0" applyNumberFormat="1" applyFont="1" applyFill="1" applyBorder="1" applyAlignment="1">
      <alignment horizontal="right"/>
    </xf>
    <xf numFmtId="165" fontId="31" fillId="8" borderId="15" xfId="0" applyNumberFormat="1" applyFont="1" applyFill="1" applyBorder="1" applyAlignment="1">
      <alignment horizontal="right"/>
    </xf>
    <xf numFmtId="165" fontId="17" fillId="23" borderId="18" xfId="0" applyNumberFormat="1" applyFont="1" applyFill="1" applyBorder="1" applyAlignment="1">
      <alignment horizontal="center"/>
    </xf>
    <xf numFmtId="165" fontId="16" fillId="24" borderId="18" xfId="0" applyNumberFormat="1" applyFont="1" applyFill="1" applyBorder="1" applyAlignment="1">
      <alignment horizontal="center"/>
    </xf>
    <xf numFmtId="165" fontId="13" fillId="5" borderId="11" xfId="0" applyNumberFormat="1" applyFont="1" applyFill="1" applyBorder="1" applyAlignment="1">
      <alignment horizontal="right"/>
    </xf>
    <xf numFmtId="165" fontId="13" fillId="5" borderId="19" xfId="0" applyNumberFormat="1" applyFont="1" applyFill="1" applyBorder="1" applyAlignment="1">
      <alignment horizontal="right"/>
    </xf>
    <xf numFmtId="165" fontId="18" fillId="4" borderId="54" xfId="0" applyNumberFormat="1" applyFont="1" applyFill="1" applyBorder="1" applyAlignment="1">
      <alignment horizontal="right"/>
    </xf>
    <xf numFmtId="165" fontId="20" fillId="4" borderId="0" xfId="0" applyNumberFormat="1" applyFont="1" applyFill="1" applyAlignment="1">
      <alignment horizontal="right"/>
    </xf>
    <xf numFmtId="165" fontId="15" fillId="18" borderId="23" xfId="0" applyNumberFormat="1" applyFont="1" applyFill="1" applyBorder="1" applyAlignment="1">
      <alignment horizontal="right"/>
    </xf>
    <xf numFmtId="165" fontId="15" fillId="18" borderId="15" xfId="0" applyNumberFormat="1" applyFont="1" applyFill="1" applyBorder="1" applyAlignment="1">
      <alignment horizontal="right"/>
    </xf>
    <xf numFmtId="165" fontId="16" fillId="0" borderId="19" xfId="0" applyNumberFormat="1" applyFont="1" applyBorder="1" applyAlignment="1">
      <alignment horizontal="right"/>
    </xf>
    <xf numFmtId="165" fontId="16" fillId="18" borderId="34" xfId="0" applyNumberFormat="1" applyFont="1" applyFill="1" applyBorder="1" applyAlignment="1">
      <alignment horizontal="right"/>
    </xf>
    <xf numFmtId="165" fontId="17" fillId="0" borderId="34" xfId="0" applyNumberFormat="1" applyFont="1" applyBorder="1" applyAlignment="1">
      <alignment horizontal="right"/>
    </xf>
    <xf numFmtId="165" fontId="16" fillId="0" borderId="34" xfId="0" applyNumberFormat="1" applyFont="1" applyBorder="1" applyAlignment="1">
      <alignment horizontal="right"/>
    </xf>
    <xf numFmtId="165" fontId="16" fillId="18" borderId="23" xfId="0" applyNumberFormat="1" applyFont="1" applyFill="1" applyBorder="1" applyAlignment="1">
      <alignment horizontal="right"/>
    </xf>
    <xf numFmtId="165" fontId="15" fillId="18" borderId="0" xfId="0" applyNumberFormat="1" applyFont="1" applyFill="1" applyAlignment="1">
      <alignment horizontal="right"/>
    </xf>
    <xf numFmtId="165" fontId="16" fillId="18" borderId="15" xfId="0" applyNumberFormat="1" applyFont="1" applyFill="1" applyBorder="1" applyAlignment="1">
      <alignment horizontal="center"/>
    </xf>
    <xf numFmtId="165" fontId="17" fillId="18" borderId="15" xfId="0" applyNumberFormat="1" applyFont="1" applyFill="1" applyBorder="1" applyAlignment="1">
      <alignment horizontal="center"/>
    </xf>
    <xf numFmtId="165" fontId="17" fillId="0" borderId="15" xfId="0" applyNumberFormat="1" applyFont="1" applyBorder="1" applyAlignment="1">
      <alignment horizontal="center"/>
    </xf>
    <xf numFmtId="165" fontId="16" fillId="0" borderId="15" xfId="0" applyNumberFormat="1" applyFont="1" applyBorder="1" applyAlignment="1">
      <alignment horizontal="center"/>
    </xf>
    <xf numFmtId="165" fontId="17" fillId="18" borderId="15" xfId="0" applyNumberFormat="1" applyFont="1" applyFill="1" applyBorder="1" applyAlignment="1">
      <alignment horizontal="right"/>
    </xf>
    <xf numFmtId="165" fontId="29" fillId="20" borderId="15" xfId="0" applyNumberFormat="1" applyFont="1" applyFill="1" applyBorder="1" applyAlignment="1">
      <alignment horizontal="center"/>
    </xf>
    <xf numFmtId="165" fontId="17" fillId="20" borderId="15" xfId="0" applyNumberFormat="1" applyFont="1" applyFill="1" applyBorder="1" applyAlignment="1">
      <alignment horizontal="center"/>
    </xf>
    <xf numFmtId="165" fontId="16" fillId="0" borderId="23" xfId="0" applyNumberFormat="1" applyFont="1" applyBorder="1" applyAlignment="1">
      <alignment horizontal="right"/>
    </xf>
    <xf numFmtId="3" fontId="17" fillId="20" borderId="15" xfId="0" applyNumberFormat="1" applyFont="1" applyFill="1" applyBorder="1" applyAlignment="1">
      <alignment horizontal="right"/>
    </xf>
    <xf numFmtId="165" fontId="21" fillId="0" borderId="15" xfId="0" applyNumberFormat="1" applyFont="1" applyBorder="1" applyAlignment="1">
      <alignment horizontal="center"/>
    </xf>
    <xf numFmtId="165" fontId="21" fillId="20" borderId="15" xfId="0" applyNumberFormat="1" applyFont="1" applyFill="1" applyBorder="1" applyAlignment="1">
      <alignment horizontal="center"/>
    </xf>
    <xf numFmtId="165" fontId="16" fillId="0" borderId="35" xfId="0" applyNumberFormat="1" applyFont="1" applyBorder="1" applyAlignment="1">
      <alignment horizontal="right"/>
    </xf>
    <xf numFmtId="165" fontId="17" fillId="0" borderId="35" xfId="0" applyNumberFormat="1" applyFont="1" applyBorder="1" applyAlignment="1">
      <alignment horizontal="right"/>
    </xf>
    <xf numFmtId="165" fontId="16" fillId="20" borderId="66" xfId="0" applyNumberFormat="1" applyFont="1" applyFill="1" applyBorder="1" applyAlignment="1">
      <alignment horizontal="right"/>
    </xf>
    <xf numFmtId="165" fontId="17" fillId="20" borderId="66" xfId="0" applyNumberFormat="1" applyFont="1" applyFill="1" applyBorder="1" applyAlignment="1">
      <alignment horizontal="right"/>
    </xf>
    <xf numFmtId="165" fontId="16" fillId="0" borderId="66" xfId="0" applyNumberFormat="1" applyFont="1" applyBorder="1" applyAlignment="1">
      <alignment horizontal="right"/>
    </xf>
    <xf numFmtId="165" fontId="17" fillId="0" borderId="66" xfId="0" applyNumberFormat="1" applyFont="1" applyBorder="1" applyAlignment="1">
      <alignment horizontal="right"/>
    </xf>
    <xf numFmtId="3" fontId="17" fillId="20" borderId="66" xfId="0" applyNumberFormat="1" applyFont="1" applyFill="1" applyBorder="1" applyAlignment="1">
      <alignment horizontal="right"/>
    </xf>
    <xf numFmtId="165" fontId="16" fillId="0" borderId="67" xfId="0" applyNumberFormat="1" applyFont="1" applyBorder="1" applyAlignment="1">
      <alignment horizontal="right"/>
    </xf>
    <xf numFmtId="165" fontId="17" fillId="20" borderId="63" xfId="0" applyNumberFormat="1" applyFont="1" applyFill="1" applyBorder="1" applyAlignment="1">
      <alignment horizontal="right"/>
    </xf>
    <xf numFmtId="165" fontId="16" fillId="20" borderId="63" xfId="0" applyNumberFormat="1" applyFont="1" applyFill="1" applyBorder="1" applyAlignment="1">
      <alignment horizontal="right"/>
    </xf>
    <xf numFmtId="165" fontId="17" fillId="0" borderId="67" xfId="0" applyNumberFormat="1" applyFont="1" applyBorder="1" applyAlignment="1">
      <alignment horizontal="right"/>
    </xf>
    <xf numFmtId="165" fontId="16" fillId="20" borderId="49" xfId="0" applyNumberFormat="1" applyFont="1" applyFill="1" applyBorder="1" applyAlignment="1">
      <alignment horizontal="right"/>
    </xf>
    <xf numFmtId="165" fontId="16" fillId="0" borderId="49" xfId="0" applyNumberFormat="1" applyFont="1" applyBorder="1" applyAlignment="1">
      <alignment horizontal="right"/>
    </xf>
    <xf numFmtId="165" fontId="17" fillId="0" borderId="49" xfId="0" applyNumberFormat="1" applyFont="1" applyBorder="1" applyAlignment="1">
      <alignment horizontal="right"/>
    </xf>
    <xf numFmtId="165" fontId="17" fillId="20" borderId="49" xfId="0" applyNumberFormat="1" applyFont="1" applyFill="1" applyBorder="1" applyAlignment="1">
      <alignment horizontal="right"/>
    </xf>
    <xf numFmtId="3" fontId="21" fillId="0" borderId="49" xfId="0" applyNumberFormat="1" applyFont="1" applyBorder="1"/>
    <xf numFmtId="17" fontId="9" fillId="4" borderId="3" xfId="0" applyNumberFormat="1" applyFont="1" applyFill="1" applyBorder="1" applyAlignment="1">
      <alignment horizontal="center"/>
    </xf>
    <xf numFmtId="17" fontId="9" fillId="4" borderId="4" xfId="0" applyNumberFormat="1" applyFont="1" applyFill="1" applyBorder="1" applyAlignment="1">
      <alignment horizontal="center"/>
    </xf>
    <xf numFmtId="17" fontId="9" fillId="4" borderId="5" xfId="0" applyNumberFormat="1" applyFont="1" applyFill="1" applyBorder="1" applyAlignment="1">
      <alignment horizontal="center"/>
    </xf>
    <xf numFmtId="17" fontId="10" fillId="5" borderId="6" xfId="0" applyNumberFormat="1" applyFont="1" applyFill="1" applyBorder="1" applyAlignment="1">
      <alignment horizontal="center"/>
    </xf>
    <xf numFmtId="17" fontId="10" fillId="5" borderId="7" xfId="0" applyNumberFormat="1" applyFont="1" applyFill="1" applyBorder="1" applyAlignment="1">
      <alignment horizontal="center"/>
    </xf>
    <xf numFmtId="17" fontId="10" fillId="5" borderId="8" xfId="0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center"/>
    </xf>
    <xf numFmtId="0" fontId="34" fillId="3" borderId="0" xfId="0" applyFont="1" applyFill="1" applyAlignment="1">
      <alignment horizontal="center"/>
    </xf>
  </cellXfs>
  <cellStyles count="3">
    <cellStyle name="Prozent" xfId="1" builtinId="5"/>
    <cellStyle name="Standard" xfId="0" builtinId="0"/>
    <cellStyle name="Standard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0" i="0" u="none" strike="noStrike" spc="0" baseline="3000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en-US" sz="3600" baseline="30000">
                <a:solidFill>
                  <a:srgbClr val="004070"/>
                </a:solidFill>
              </a:rPr>
              <a:t>Gesamteinnahmen Jan</a:t>
            </a:r>
            <a:r>
              <a:rPr lang="en-US" sz="3600">
                <a:solidFill>
                  <a:srgbClr val="004070"/>
                </a:solidFill>
              </a:rPr>
              <a:t> </a:t>
            </a:r>
            <a:r>
              <a:rPr lang="en-US" sz="3600" baseline="30000">
                <a:solidFill>
                  <a:srgbClr val="004070"/>
                </a:solidFill>
              </a:rPr>
              <a:t>- Dez 2025</a:t>
            </a:r>
            <a:endParaRPr lang="en-US"/>
          </a:p>
        </c:rich>
      </c:tx>
      <c:layout>
        <c:manualLayout>
          <c:xMode val="edge"/>
          <c:yMode val="edge"/>
          <c:x val="0.19456000000000001"/>
          <c:y val="1.065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958000000000001"/>
          <c:y val="0.11593000000000001"/>
          <c:w val="0.83728000000000002"/>
          <c:h val="0.83296999999999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'Grafiken 2025'!$A$10</c:f>
              <c:strCache>
                <c:ptCount val="1"/>
                <c:pt idx="0">
                  <c:v>Gesamteinnahmen</c:v>
                </c:pt>
              </c:strCache>
            </c:strRef>
          </c:tx>
          <c:spPr>
            <a:prstGeom prst="rect">
              <a:avLst/>
            </a:prstGeom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  <a:miter/>
              </a:ln>
              <a:effectLst/>
            </c:spPr>
            <c:txPr>
              <a:bodyPr rot="0" spcFirstLastPara="1" vertOverflow="ellipsis" vert="horz" wrap="square" lIns="38099" tIns="19049" rIns="38099" bIns="19049" anchor="ctr" anchorCtr="1">
                <a:spAutoFit/>
              </a:bodyPr>
              <a:lstStyle/>
              <a:p>
                <a:pPr>
                  <a:defRPr sz="900" b="0" i="0" u="none" strike="noStrike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'Grafiken 2025'!$B$9:$M$9</c:f>
              <c:numCache>
                <c:formatCode>mmm/yy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'Grafiken 2025'!$B$10:$J$10</c:f>
              <c:numCache>
                <c:formatCode>_-* #,##0.00\ [$€-407]_-;\-* #,##0.00\ [$€-407]_-;_-* "-"??\ [$€-407]_-;_-@_-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A-2447-8647-07917C0FB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6"/>
        <c:axId val="1029181361"/>
        <c:axId val="1029181362"/>
      </c:barChart>
      <c:dateAx>
        <c:axId val="1029181361"/>
        <c:scaling>
          <c:orientation val="minMax"/>
        </c:scaling>
        <c:delete val="0"/>
        <c:axPos val="b"/>
        <c:numFmt formatCode="mmm/yy" sourceLinked="1"/>
        <c:majorTickMark val="none"/>
        <c:minorTickMark val="none"/>
        <c:tickLblPos val="nextTo"/>
        <c:spPr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Arial"/>
                <a:cs typeface="Arial"/>
              </a:defRPr>
            </a:pPr>
            <a:endParaRPr lang="de-DE"/>
          </a:p>
        </c:txPr>
        <c:crossAx val="1029181362"/>
        <c:crosses val="autoZero"/>
        <c:auto val="1"/>
        <c:lblOffset val="100"/>
        <c:baseTimeUnit val="months"/>
      </c:dateAx>
      <c:valAx>
        <c:axId val="1029181362"/>
        <c:scaling>
          <c:orientation val="minMax"/>
        </c:scaling>
        <c:delete val="0"/>
        <c:axPos val="l"/>
        <c:majorGridlines>
          <c:spPr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[$€-407]_-;\-* #,##0.00\ [$€-407]_-;_-* &quot;-&quot;??\ [$€-407]_-;_-@_-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Arial"/>
                <a:cs typeface="Arial"/>
              </a:defRPr>
            </a:pPr>
            <a:endParaRPr lang="de-DE"/>
          </a:p>
        </c:txPr>
        <c:crossAx val="1029181361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sz="3600" b="0" i="0" u="none" strike="noStrike" spc="0" baseline="3000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en-US" sz="3600" baseline="30000">
                <a:solidFill>
                  <a:srgbClr val="004070"/>
                </a:solidFill>
              </a:rPr>
              <a:t>Überschuss +/-</a:t>
            </a:r>
            <a:r>
              <a:rPr lang="en-US" sz="3600">
                <a:solidFill>
                  <a:srgbClr val="004070"/>
                </a:solidFill>
              </a:rPr>
              <a:t> </a:t>
            </a:r>
            <a:r>
              <a:rPr lang="en-US" sz="3600" baseline="30000">
                <a:solidFill>
                  <a:srgbClr val="004070"/>
                </a:solidFill>
              </a:rPr>
              <a:t>Jan - Dez 2024</a:t>
            </a:r>
            <a:endParaRPr lang="en-US"/>
          </a:p>
        </c:rich>
      </c:tx>
      <c:layout>
        <c:manualLayout>
          <c:xMode val="edge"/>
          <c:yMode val="edge"/>
          <c:x val="0.3538"/>
          <c:y val="2.2950000000000002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1189999999999999E-2"/>
          <c:y val="0.22603999999999999"/>
          <c:w val="0.94186999999999999"/>
          <c:h val="0.734600000000000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'Grafiken 2024'!$A$13</c:f>
              <c:strCache>
                <c:ptCount val="1"/>
                <c:pt idx="0">
                  <c:v>Überschuss +/-</c:v>
                </c:pt>
              </c:strCache>
            </c:strRef>
          </c:tx>
          <c:spPr>
            <a:prstGeom prst="rect">
              <a:avLst/>
            </a:prstGeom>
            <a:solidFill>
              <a:srgbClr val="92D050"/>
            </a:solidFill>
            <a:ln>
              <a:noFill/>
              <a:round/>
            </a:ln>
            <a:effectLst/>
          </c:spPr>
          <c:invertIfNegative val="1"/>
          <c:dLbls>
            <c:spPr>
              <a:noFill/>
              <a:ln>
                <a:noFill/>
                <a:round/>
              </a:ln>
              <a:effectLst/>
            </c:spPr>
            <c:txPr>
              <a:bodyPr rot="0" spcFirstLastPara="1" vertOverflow="ellipsis" vert="horz" wrap="square" lIns="38098" tIns="19048" rIns="38098" bIns="19048" anchor="ctr" anchorCtr="1">
                <a:spAutoFit/>
              </a:bodyPr>
              <a:lstStyle/>
              <a:p>
                <a:pPr>
                  <a:defRPr sz="900" b="0" i="0" u="none" strike="noStrike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val>
            <c:numRef>
              <c:f>'Grafiken 2024'!$B$13:$M$13</c:f>
              <c:numCache>
                <c:formatCode>_-* #,##0.00\ [$€-407]_-;\-* #,##0.00\ [$€-407]_-;_-* "-"??\ [$€-407]_-;_-@_-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prstGeom prst="rect">
                    <a:avLst/>
                  </a:prstGeom>
                  <a:solidFill>
                    <a:srgbClr val="FFFFFF"/>
                  </a:solidFill>
                  <a:ln>
                    <a:noFill/>
                    <a:round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B2FF-FB41-AFE3-792E9E722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5"/>
        <c:axId val="1029181375"/>
        <c:axId val="1029181376"/>
      </c:barChart>
      <c:catAx>
        <c:axId val="102918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>
                <a:solidFill>
                  <a:schemeClr val="tx1"/>
                </a:solidFill>
                <a:latin typeface="Calibri"/>
                <a:ea typeface="Arial"/>
                <a:cs typeface="Arial"/>
              </a:defRPr>
            </a:pPr>
            <a:endParaRPr lang="de-DE"/>
          </a:p>
        </c:txPr>
        <c:crossAx val="1029181376"/>
        <c:crosses val="autoZero"/>
        <c:auto val="1"/>
        <c:lblAlgn val="ctr"/>
        <c:lblOffset val="100"/>
        <c:noMultiLvlLbl val="1"/>
      </c:catAx>
      <c:valAx>
        <c:axId val="1029181376"/>
        <c:scaling>
          <c:orientation val="minMax"/>
        </c:scaling>
        <c:delete val="0"/>
        <c:axPos val="l"/>
        <c:majorGridlines>
          <c:spPr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[$€-407]_-;\-* #,##0.00\ [$€-407]_-;_-* &quot;-&quot;??\ [$€-407]_-;_-@_-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Arial"/>
                <a:cs typeface="Arial"/>
              </a:defRPr>
            </a:pPr>
            <a:endParaRPr lang="de-DE"/>
          </a:p>
        </c:txPr>
        <c:crossAx val="1029181375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0" i="0" u="none" strike="noStrike" spc="0" baseline="3000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de-DE" sz="3600" baseline="30000">
                <a:solidFill>
                  <a:srgbClr val="004070"/>
                </a:solidFill>
              </a:rPr>
              <a:t>Einnahmen aus Beratung / Akademie</a:t>
            </a:r>
            <a:endParaRPr lang="de-DE"/>
          </a:p>
          <a:p>
            <a:pPr>
              <a:defRPr sz="3600" baseline="30000">
                <a:solidFill>
                  <a:srgbClr val="0070C0"/>
                </a:solidFill>
              </a:defRPr>
            </a:pPr>
            <a:r>
              <a:rPr lang="de-DE" sz="3600" b="0" i="0" u="none" strike="noStrike" baseline="30000">
                <a:solidFill>
                  <a:srgbClr val="004070"/>
                </a:solidFill>
              </a:rPr>
              <a:t>Jan</a:t>
            </a:r>
            <a:r>
              <a:rPr lang="de-DE" sz="3600" b="0" i="0" u="none" strike="noStrike">
                <a:solidFill>
                  <a:srgbClr val="004070"/>
                </a:solidFill>
              </a:rPr>
              <a:t> </a:t>
            </a:r>
            <a:r>
              <a:rPr lang="de-DE" sz="3600" b="0" i="0" u="none" strike="noStrike" baseline="30000">
                <a:solidFill>
                  <a:srgbClr val="004070"/>
                </a:solidFill>
              </a:rPr>
              <a:t>- Dez </a:t>
            </a:r>
            <a:r>
              <a:rPr lang="de-DE" sz="3600" baseline="30000">
                <a:solidFill>
                  <a:srgbClr val="004070"/>
                </a:solidFill>
              </a:rPr>
              <a:t>2025</a:t>
            </a:r>
            <a:endParaRPr lang="de-DE"/>
          </a:p>
        </c:rich>
      </c:tx>
      <c:layout>
        <c:manualLayout>
          <c:xMode val="edge"/>
          <c:yMode val="edge"/>
          <c:x val="0.23135"/>
          <c:y val="2.7480000000000001E-2"/>
        </c:manualLayout>
      </c:layout>
      <c:overlay val="0"/>
      <c:spPr>
        <a:prstGeom prst="rect">
          <a:avLst/>
        </a:prstGeom>
        <a:solidFill>
          <a:schemeClr val="bg1">
            <a:lumMod val="8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0" i="0" u="none" strike="noStrike" spc="0" baseline="3000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1.3780000000000001E-2"/>
          <c:y val="0.17133000000000001"/>
          <c:w val="0.86009999999999998"/>
          <c:h val="0.684119999999999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'Grafiken 2025'!$A$4</c:f>
              <c:strCache>
                <c:ptCount val="1"/>
                <c:pt idx="0">
                  <c:v>Bestandszahlungen / Serviceentgelt</c:v>
                </c:pt>
              </c:strCache>
            </c:strRef>
          </c:tx>
          <c:spPr>
            <a:prstGeom prst="rect">
              <a:avLst/>
            </a:prstGeom>
            <a:solidFill>
              <a:schemeClr val="accent1"/>
            </a:solidFill>
            <a:ln>
              <a:noFill/>
              <a:miter/>
            </a:ln>
            <a:effectLst/>
          </c:spPr>
          <c:invertIfNegative val="0"/>
          <c:cat>
            <c:numRef>
              <c:f>'Grafiken 2025'!$B$3:$M$3</c:f>
              <c:numCache>
                <c:formatCode>mmm/yy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'Grafiken 2025'!$B$4:$J$4</c:f>
              <c:numCache>
                <c:formatCode>_-* #,##0.00\ [$€-407]_-;\-* #,##0.00\ [$€-407]_-;_-* "-"??\ [$€-407]_-;_-@_-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30-5841-9BEC-71BF92C8BA60}"/>
            </c:ext>
          </c:extLst>
        </c:ser>
        <c:ser>
          <c:idx val="1"/>
          <c:order val="1"/>
          <c:tx>
            <c:strRef>
              <c:f>'Grafiken 2025'!$A$5</c:f>
              <c:strCache>
                <c:ptCount val="1"/>
                <c:pt idx="0">
                  <c:v>Honorare</c:v>
                </c:pt>
              </c:strCache>
            </c:strRef>
          </c:tx>
          <c:spPr>
            <a:prstGeom prst="rect">
              <a:avLst/>
            </a:prstGeom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'Grafiken 2025'!$B$3:$M$3</c:f>
              <c:numCache>
                <c:formatCode>mmm/yy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'Grafiken 2025'!$B$5:$J$5</c:f>
              <c:numCache>
                <c:formatCode>_-* #,##0.00\ [$€-407]_-;\-* #,##0.00\ [$€-407]_-;_-* "-"??\ [$€-407]_-;_-@_-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30-5841-9BEC-71BF92C8BA60}"/>
            </c:ext>
          </c:extLst>
        </c:ser>
        <c:ser>
          <c:idx val="2"/>
          <c:order val="2"/>
          <c:tx>
            <c:strRef>
              <c:f>'Grafiken 2025'!#REF!</c:f>
              <c:strCache>
                <c:ptCount val="1"/>
                <c:pt idx="0">
                  <c:v>#REF!</c:v>
                </c:pt>
              </c:strCache>
            </c:strRef>
          </c:tx>
          <c:spPr>
            <a:prstGeom prst="rect">
              <a:avLst/>
            </a:prstGeom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'Grafiken 2025'!$B$3:$M$3</c:f>
              <c:numCache>
                <c:formatCode>mmm/yy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'Grafiken 2025'!#REF!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30-5841-9BEC-71BF92C8BA60}"/>
            </c:ext>
          </c:extLst>
        </c:ser>
        <c:ser>
          <c:idx val="3"/>
          <c:order val="3"/>
          <c:tx>
            <c:strRef>
              <c:f>'Grafiken 2025'!$A$6</c:f>
              <c:strCache>
                <c:ptCount val="1"/>
                <c:pt idx="0">
                  <c:v>Sonstige Einnahmen</c:v>
                </c:pt>
              </c:strCache>
            </c:strRef>
          </c:tx>
          <c:spPr>
            <a:prstGeom prst="rect">
              <a:avLst/>
            </a:prstGeom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'Grafiken 2025'!$B$3:$M$3</c:f>
              <c:numCache>
                <c:formatCode>mmm/yy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'Grafiken 2025'!$B$6:$J$6</c:f>
              <c:numCache>
                <c:formatCode>_-* #,##0.00\ [$€-407]_-;\-* #,##0.00\ [$€-407]_-;_-* "-"??\ [$€-407]_-;_-@_-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30-5841-9BEC-71BF92C8B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6"/>
        <c:axId val="1029181363"/>
        <c:axId val="1029181364"/>
      </c:barChart>
      <c:dateAx>
        <c:axId val="1029181363"/>
        <c:scaling>
          <c:orientation val="minMax"/>
        </c:scaling>
        <c:delete val="0"/>
        <c:axPos val="b"/>
        <c:numFmt formatCode="mmm/yy" sourceLinked="1"/>
        <c:majorTickMark val="out"/>
        <c:minorTickMark val="none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Arial"/>
                <a:cs typeface="Arial"/>
              </a:defRPr>
            </a:pPr>
            <a:endParaRPr lang="de-DE"/>
          </a:p>
        </c:txPr>
        <c:crossAx val="1029181364"/>
        <c:crosses val="autoZero"/>
        <c:auto val="1"/>
        <c:lblOffset val="100"/>
        <c:baseTimeUnit val="months"/>
      </c:dateAx>
      <c:valAx>
        <c:axId val="1029181364"/>
        <c:scaling>
          <c:orientation val="minMax"/>
        </c:scaling>
        <c:delete val="0"/>
        <c:axPos val="l"/>
        <c:majorGridlines>
          <c:spPr bwMode="auto"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[$€-407]_-;\-* #,##0.00\ [$€-407]_-;_-* &quot;-&quot;??\ [$€-407]_-;_-@_-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Arial"/>
                <a:cs typeface="Arial"/>
              </a:defRPr>
            </a:pPr>
            <a:endParaRPr lang="de-DE"/>
          </a:p>
        </c:txPr>
        <c:crossAx val="1029181363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1" i="0" u="none" strike="noStrike" spc="0" baseline="3000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de-DE" sz="3600" b="1" i="0" baseline="30000">
                <a:solidFill>
                  <a:srgbClr val="004070"/>
                </a:solidFill>
              </a:rPr>
              <a:t>Einnahmenaufteilung </a:t>
            </a:r>
            <a:r>
              <a:rPr lang="de-DE" sz="3600" b="1" i="0" u="none" strike="noStrike" baseline="30000">
                <a:solidFill>
                  <a:srgbClr val="004070"/>
                </a:solidFill>
              </a:rPr>
              <a:t>Jan</a:t>
            </a:r>
            <a:r>
              <a:rPr lang="de-DE" sz="3600" b="1" i="0" u="none" strike="noStrike">
                <a:solidFill>
                  <a:srgbClr val="004070"/>
                </a:solidFill>
              </a:rPr>
              <a:t> </a:t>
            </a:r>
            <a:r>
              <a:rPr lang="de-DE" sz="3600" b="1" i="0" u="none" strike="noStrike" baseline="30000">
                <a:solidFill>
                  <a:srgbClr val="004070"/>
                </a:solidFill>
              </a:rPr>
              <a:t>- Dez</a:t>
            </a:r>
            <a:r>
              <a:rPr lang="de-DE" sz="3600" b="1" i="0" u="none" strike="noStrike">
                <a:solidFill>
                  <a:srgbClr val="004070"/>
                </a:solidFill>
              </a:rPr>
              <a:t> </a:t>
            </a:r>
            <a:r>
              <a:rPr lang="de-DE" sz="3600" b="1" i="0" baseline="30000">
                <a:solidFill>
                  <a:srgbClr val="004070"/>
                </a:solidFill>
              </a:rPr>
              <a:t>2025</a:t>
            </a:r>
            <a:endParaRPr lang="de-DE"/>
          </a:p>
        </c:rich>
      </c:tx>
      <c:layout>
        <c:manualLayout>
          <c:xMode val="edge"/>
          <c:yMode val="edge"/>
          <c:x val="0.26132"/>
          <c:y val="1.521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E24-E442-B73E-EC277C93C476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E24-E442-B73E-EC277C93C476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E24-E442-B73E-EC277C93C476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E24-E442-B73E-EC277C93C476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E24-E442-B73E-EC277C93C476}"/>
              </c:ext>
            </c:extLst>
          </c:dPt>
          <c:dPt>
            <c:idx val="5"/>
            <c:bubble3D val="0"/>
            <c:spPr>
              <a:prstGeom prst="rect">
                <a:avLst/>
              </a:prstGeom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E24-E442-B73E-EC277C93C476}"/>
              </c:ext>
            </c:extLst>
          </c:dPt>
          <c:dPt>
            <c:idx val="6"/>
            <c:bubble3D val="0"/>
            <c:spPr>
              <a:prstGeom prst="rect">
                <a:avLst/>
              </a:prstGeom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E24-E442-B73E-EC277C93C476}"/>
              </c:ext>
            </c:extLst>
          </c:dPt>
          <c:dLbls>
            <c:dLbl>
              <c:idx val="0"/>
              <c:layout>
                <c:manualLayout>
                  <c:x val="2.333E-2"/>
                  <c:y val="0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24-E442-B73E-EC277C93C476}"/>
                </c:ext>
              </c:extLst>
            </c:dLbl>
            <c:dLbl>
              <c:idx val="1"/>
              <c:layout>
                <c:manualLayout>
                  <c:x val="-5.6279999999999997E-2"/>
                  <c:y val="-7.9000000000000008E-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24-E442-B73E-EC277C93C476}"/>
                </c:ext>
              </c:extLst>
            </c:dLbl>
            <c:dLbl>
              <c:idx val="2"/>
              <c:layout>
                <c:manualLayout>
                  <c:x val="-1.235E-2"/>
                  <c:y val="-1.97E-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24-E442-B73E-EC277C93C476}"/>
                </c:ext>
              </c:extLst>
            </c:dLbl>
            <c:dLbl>
              <c:idx val="3"/>
              <c:layout>
                <c:manualLayout>
                  <c:x val="-8.2489999999999994E-2"/>
                  <c:y val="4.7449999999999999E-2"/>
                </c:manualLayout>
              </c:layout>
              <c:spPr>
                <a:noFill/>
                <a:ln>
                  <a:noFill/>
                  <a:miter/>
                </a:ln>
                <a:effectLst/>
              </c:spPr>
              <c:txPr>
                <a:bodyPr rot="0" spcFirstLastPara="1" vertOverflow="ellipsis" vert="horz" wrap="square" lIns="38099" tIns="19049" rIns="38099" bIns="19049" anchor="ctr" anchorCtr="1">
                  <a:noAutofit/>
                </a:bodyPr>
                <a:lstStyle/>
                <a:p>
                  <a:pPr>
                    <a:defRPr sz="1200" b="1" i="0" u="none" strike="noStrike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BE24-E442-B73E-EC277C93C476}"/>
                </c:ext>
              </c:extLst>
            </c:dLbl>
            <c:dLbl>
              <c:idx val="4"/>
              <c:layout>
                <c:manualLayout>
                  <c:x val="-0.10088999999999999"/>
                  <c:y val="-7.900000000000000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099" tIns="19049" rIns="38099" bIns="19049" anchor="ctr" anchorCtr="1">
                  <a:noAutofit/>
                </a:bodyPr>
                <a:lstStyle/>
                <a:p>
                  <a:pPr>
                    <a:defRPr sz="1200" b="1" i="0" u="none" strike="noStrike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BE24-E442-B73E-EC277C93C476}"/>
                </c:ext>
              </c:extLst>
            </c:dLbl>
            <c:dLbl>
              <c:idx val="5"/>
              <c:layout>
                <c:manualLayout>
                  <c:x val="5.8340000000000003E-2"/>
                  <c:y val="-2.17499999999999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099" tIns="19049" rIns="38099" bIns="19049" anchor="ctr" anchorCtr="1">
                  <a:noAutofit/>
                </a:bodyPr>
                <a:lstStyle/>
                <a:p>
                  <a:pPr>
                    <a:defRPr sz="1200" b="1" i="0" u="none" strike="noStrike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B-BE24-E442-B73E-EC277C93C4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099" tIns="19049" rIns="38099" bIns="19049" anchor="ctr" anchorCtr="1">
                <a:spAutoFit/>
              </a:bodyPr>
              <a:lstStyle/>
              <a:p>
                <a:pPr>
                  <a:defRPr sz="1200" b="1" i="0" u="none" strike="noStrike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1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'Grafiken 2025'!$Q$4:$Q$7</c:f>
              <c:strCache>
                <c:ptCount val="3"/>
                <c:pt idx="0">
                  <c:v>Bestandszahlungen / Serviceentgelt</c:v>
                </c:pt>
                <c:pt idx="1">
                  <c:v>Honorare</c:v>
                </c:pt>
                <c:pt idx="2">
                  <c:v>Sonstige Einnahmen</c:v>
                </c:pt>
              </c:strCache>
            </c:strRef>
          </c:cat>
          <c:val>
            <c:numRef>
              <c:f>'Grafiken 2025'!$R$4:$R$9</c:f>
              <c:numCache>
                <c:formatCode>#,##0.00\ "€"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E24-E442-B73E-EC277C93C476}"/>
            </c:ext>
          </c:extLst>
        </c:ser>
        <c:ser>
          <c:idx val="1"/>
          <c:order val="1"/>
          <c:dPt>
            <c:idx val="0"/>
            <c:bubble3D val="0"/>
            <c:spPr>
              <a:prstGeom prst="rect">
                <a:avLst/>
              </a:prstGeom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BE24-E442-B73E-EC277C93C476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BE24-E442-B73E-EC277C93C476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BE24-E442-B73E-EC277C93C476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BE24-E442-B73E-EC277C93C476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BE24-E442-B73E-EC277C93C476}"/>
              </c:ext>
            </c:extLst>
          </c:dPt>
          <c:dPt>
            <c:idx val="5"/>
            <c:bubble3D val="0"/>
            <c:spPr>
              <a:prstGeom prst="rect">
                <a:avLst/>
              </a:prstGeom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BE24-E442-B73E-EC277C93C476}"/>
              </c:ext>
            </c:extLst>
          </c:dPt>
          <c:dPt>
            <c:idx val="6"/>
            <c:bubble3D val="0"/>
            <c:spPr>
              <a:prstGeom prst="rect">
                <a:avLst/>
              </a:prstGeom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BE24-E442-B73E-EC277C93C476}"/>
              </c:ext>
            </c:extLst>
          </c:dPt>
          <c:cat>
            <c:strRef>
              <c:f>'Grafiken 2025'!$Q$4:$Q$7</c:f>
              <c:strCache>
                <c:ptCount val="3"/>
                <c:pt idx="0">
                  <c:v>Bestandszahlungen / Serviceentgelt</c:v>
                </c:pt>
                <c:pt idx="1">
                  <c:v>Honorare</c:v>
                </c:pt>
                <c:pt idx="2">
                  <c:v>Sonstige Einnahmen</c:v>
                </c:pt>
              </c:strCache>
            </c:strRef>
          </c:cat>
          <c:val>
            <c:numRef>
              <c:f>'Grafiken 2025'!$S$4:$S$9</c:f>
              <c:numCache>
                <c:formatCode>0.00%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BE24-E442-B73E-EC277C93C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0" i="0" u="none" strike="noStrike" spc="0" baseline="3000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de-DE" sz="3600" baseline="30000">
                <a:solidFill>
                  <a:srgbClr val="004070"/>
                </a:solidFill>
              </a:rPr>
              <a:t>Einnahmen / Ausgaben Jan - Dez 2025</a:t>
            </a:r>
            <a:endParaRPr lang="de-DE"/>
          </a:p>
        </c:rich>
      </c:tx>
      <c:overlay val="0"/>
      <c:spPr>
        <a:prstGeom prst="rect">
          <a:avLst/>
        </a:prstGeom>
        <a:noFill/>
        <a:ln>
          <a:noFill/>
          <a:miter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'Grafiken 2025'!$A$10</c:f>
              <c:strCache>
                <c:ptCount val="1"/>
                <c:pt idx="0">
                  <c:v>Gesamteinnahmen</c:v>
                </c:pt>
              </c:strCache>
            </c:strRef>
          </c:tx>
          <c:spPr>
            <a:prstGeom prst="rect">
              <a:avLst/>
            </a:prstGeom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099" tIns="19049" rIns="38099" bIns="19049" anchor="ctr" anchorCtr="1">
                <a:spAutoFit/>
              </a:bodyPr>
              <a:lstStyle/>
              <a:p>
                <a:pPr>
                  <a:defRPr sz="900" b="0" i="0" u="none" strike="noStrike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'Grafiken 2025'!$B$9:$M$9</c:f>
              <c:numCache>
                <c:formatCode>mmm/yy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'Grafiken 2025'!$B$10:$J$10</c:f>
              <c:numCache>
                <c:formatCode>_-* #,##0.00\ [$€-407]_-;\-* #,##0.00\ [$€-407]_-;_-* "-"??\ [$€-407]_-;_-@_-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98-F844-8E81-C8984A22C8E3}"/>
            </c:ext>
          </c:extLst>
        </c:ser>
        <c:ser>
          <c:idx val="1"/>
          <c:order val="1"/>
          <c:tx>
            <c:strRef>
              <c:f>'Grafiken 2025'!$A$11</c:f>
              <c:strCache>
                <c:ptCount val="1"/>
                <c:pt idx="0">
                  <c:v>Gesamtkosten</c:v>
                </c:pt>
              </c:strCache>
            </c:strRef>
          </c:tx>
          <c:spPr>
            <a:prstGeom prst="rect">
              <a:avLst/>
            </a:prstGeom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099" tIns="19049" rIns="38099" bIns="19049" anchor="ctr" anchorCtr="1">
                <a:spAutoFit/>
              </a:bodyPr>
              <a:lstStyle/>
              <a:p>
                <a:pPr>
                  <a:defRPr sz="900" b="0" i="0" u="none" strike="noStrike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'Grafiken 2025'!$B$9:$M$9</c:f>
              <c:numCache>
                <c:formatCode>mmm/yy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'Grafiken 2025'!$B$11:$M$11</c:f>
              <c:numCache>
                <c:formatCode>_-* #,##0.00\ [$€-407]_-;\-* #,##0.00\ [$€-407]_-;_-* "-"??\ [$€-407]_-;_-@_-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98-F844-8E81-C8984A22C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9181365"/>
        <c:axId val="1029181366"/>
      </c:lineChart>
      <c:dateAx>
        <c:axId val="1029181365"/>
        <c:scaling>
          <c:orientation val="minMax"/>
        </c:scaling>
        <c:delete val="0"/>
        <c:axPos val="b"/>
        <c:numFmt formatCode="mmm/yy" sourceLinked="1"/>
        <c:majorTickMark val="out"/>
        <c:minorTickMark val="none"/>
        <c:tickLblPos val="nextTo"/>
        <c:spPr>
          <a:prstGeom prst="rect">
            <a:avLst/>
          </a:prstGeom>
          <a:solidFill>
            <a:srgbClr val="004070"/>
          </a:solidFill>
          <a:ln w="9525" cap="flat" cmpd="sng" algn="ctr">
            <a:solidFill>
              <a:srgbClr val="FFFF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>
                <a:solidFill>
                  <a:schemeClr val="bg1"/>
                </a:solidFill>
                <a:latin typeface="Calibri"/>
                <a:ea typeface="Arial"/>
                <a:cs typeface="Arial"/>
              </a:defRPr>
            </a:pPr>
            <a:endParaRPr lang="de-DE"/>
          </a:p>
        </c:txPr>
        <c:crossAx val="1029181366"/>
        <c:crosses val="autoZero"/>
        <c:auto val="1"/>
        <c:lblOffset val="100"/>
        <c:baseTimeUnit val="months"/>
      </c:dateAx>
      <c:valAx>
        <c:axId val="1029181366"/>
        <c:scaling>
          <c:orientation val="minMax"/>
        </c:scaling>
        <c:delete val="0"/>
        <c:axPos val="l"/>
        <c:majorGridlines>
          <c:spPr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[$€-407]_-;\-* #,##0.00\ [$€-407]_-;_-* &quot;-&quot;??\ [$€-407]_-;_-@_-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Arial"/>
                <a:cs typeface="Arial"/>
              </a:defRPr>
            </a:pPr>
            <a:endParaRPr lang="de-DE"/>
          </a:p>
        </c:txPr>
        <c:crossAx val="1029181365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solidFill>
      <a:schemeClr val="accent6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sz="3600" b="0" i="0" u="none" strike="noStrike" spc="0" baseline="3000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en-US" sz="3600" baseline="30000">
                <a:solidFill>
                  <a:srgbClr val="004070"/>
                </a:solidFill>
              </a:rPr>
              <a:t>Überschuss +/-</a:t>
            </a:r>
            <a:r>
              <a:rPr lang="en-US" sz="3600">
                <a:solidFill>
                  <a:srgbClr val="004070"/>
                </a:solidFill>
              </a:rPr>
              <a:t> </a:t>
            </a:r>
            <a:r>
              <a:rPr lang="en-US" sz="3600" baseline="30000">
                <a:solidFill>
                  <a:srgbClr val="004070"/>
                </a:solidFill>
              </a:rPr>
              <a:t>Jan - Dez 2025</a:t>
            </a:r>
            <a:endParaRPr lang="en-US"/>
          </a:p>
        </c:rich>
      </c:tx>
      <c:layout>
        <c:manualLayout>
          <c:xMode val="edge"/>
          <c:yMode val="edge"/>
          <c:x val="0.3538"/>
          <c:y val="2.2950000000000002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1189999999999999E-2"/>
          <c:y val="0.22603999999999999"/>
          <c:w val="0.94186999999999999"/>
          <c:h val="0.734600000000000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'Grafiken 2025'!$A$12</c:f>
              <c:strCache>
                <c:ptCount val="1"/>
                <c:pt idx="0">
                  <c:v>Überschuss +/-</c:v>
                </c:pt>
              </c:strCache>
            </c:strRef>
          </c:tx>
          <c:spPr>
            <a:prstGeom prst="rect">
              <a:avLst/>
            </a:prstGeom>
            <a:solidFill>
              <a:srgbClr val="92D050"/>
            </a:solidFill>
            <a:ln>
              <a:noFill/>
              <a:round/>
            </a:ln>
            <a:effectLst/>
          </c:spPr>
          <c:invertIfNegative val="1"/>
          <c:dLbls>
            <c:spPr>
              <a:noFill/>
              <a:ln>
                <a:noFill/>
                <a:round/>
              </a:ln>
              <a:effectLst/>
            </c:spPr>
            <c:txPr>
              <a:bodyPr rot="0" spcFirstLastPara="1" vertOverflow="ellipsis" vert="horz" wrap="square" lIns="38099" tIns="19049" rIns="38099" bIns="19049" anchor="ctr" anchorCtr="1">
                <a:spAutoFit/>
              </a:bodyPr>
              <a:lstStyle/>
              <a:p>
                <a:pPr>
                  <a:defRPr sz="900" b="0" i="0" u="none" strike="noStrike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val>
            <c:numRef>
              <c:f>'Grafiken 2025'!$B$12:$M$12</c:f>
              <c:numCache>
                <c:formatCode>_-* #,##0.00\ [$€-407]_-;\-* #,##0.00\ [$€-407]_-;_-* "-"??\ [$€-407]_-;_-@_-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prstGeom prst="rect">
                    <a:avLst/>
                  </a:prstGeom>
                  <a:solidFill>
                    <a:srgbClr val="FFFFFF"/>
                  </a:solidFill>
                  <a:ln>
                    <a:noFill/>
                    <a:round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A53B-034F-A83B-197975243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6"/>
        <c:axId val="1029181367"/>
        <c:axId val="1029181368"/>
      </c:barChart>
      <c:catAx>
        <c:axId val="1029181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>
                <a:solidFill>
                  <a:schemeClr val="tx1"/>
                </a:solidFill>
                <a:latin typeface="Calibri"/>
                <a:ea typeface="Arial"/>
                <a:cs typeface="Arial"/>
              </a:defRPr>
            </a:pPr>
            <a:endParaRPr lang="de-DE"/>
          </a:p>
        </c:txPr>
        <c:crossAx val="1029181368"/>
        <c:crosses val="autoZero"/>
        <c:auto val="1"/>
        <c:lblAlgn val="ctr"/>
        <c:lblOffset val="100"/>
        <c:noMultiLvlLbl val="1"/>
      </c:catAx>
      <c:valAx>
        <c:axId val="1029181368"/>
        <c:scaling>
          <c:orientation val="minMax"/>
        </c:scaling>
        <c:delete val="0"/>
        <c:axPos val="l"/>
        <c:majorGridlines>
          <c:spPr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[$€-407]_-;\-* #,##0.00\ [$€-407]_-;_-* &quot;-&quot;??\ [$€-407]_-;_-@_-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Arial"/>
                <a:cs typeface="Arial"/>
              </a:defRPr>
            </a:pPr>
            <a:endParaRPr lang="de-DE"/>
          </a:p>
        </c:txPr>
        <c:crossAx val="1029181367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0" i="0" u="none" strike="noStrike" spc="0" baseline="3000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en-US" sz="3600" baseline="30000">
                <a:solidFill>
                  <a:srgbClr val="004070"/>
                </a:solidFill>
              </a:rPr>
              <a:t>Gesamteinnahmen Jan</a:t>
            </a:r>
            <a:r>
              <a:rPr lang="en-US" sz="3600">
                <a:solidFill>
                  <a:srgbClr val="004070"/>
                </a:solidFill>
              </a:rPr>
              <a:t> </a:t>
            </a:r>
            <a:r>
              <a:rPr lang="en-US" sz="3600" baseline="30000">
                <a:solidFill>
                  <a:srgbClr val="004070"/>
                </a:solidFill>
              </a:rPr>
              <a:t>- Dez 2024</a:t>
            </a:r>
            <a:endParaRPr lang="en-US"/>
          </a:p>
        </c:rich>
      </c:tx>
      <c:layout>
        <c:manualLayout>
          <c:xMode val="edge"/>
          <c:yMode val="edge"/>
          <c:x val="0.19456000000000001"/>
          <c:y val="1.065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958000000000001"/>
          <c:y val="0.11593000000000001"/>
          <c:w val="0.83728000000000002"/>
          <c:h val="0.83296999999999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'Grafiken 2024'!$A$11</c:f>
              <c:strCache>
                <c:ptCount val="1"/>
                <c:pt idx="0">
                  <c:v>Gesamteinnahmen</c:v>
                </c:pt>
              </c:strCache>
            </c:strRef>
          </c:tx>
          <c:spPr>
            <a:prstGeom prst="rect">
              <a:avLst/>
            </a:prstGeom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  <a:miter/>
              </a:ln>
              <a:effectLst/>
            </c:spPr>
            <c:txPr>
              <a:bodyPr rot="0" spcFirstLastPara="1" vertOverflow="ellipsis" vert="horz" wrap="square" lIns="38098" tIns="19048" rIns="38098" bIns="19048" anchor="ctr" anchorCtr="1">
                <a:spAutoFit/>
              </a:bodyPr>
              <a:lstStyle/>
              <a:p>
                <a:pPr>
                  <a:defRPr sz="900" b="0" i="0" u="none" strike="noStrike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'Grafiken 2024'!$B$10:$M$10</c:f>
              <c:numCache>
                <c:formatCode>mmm/yy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'Grafiken 2024'!$B$11:$J$11</c:f>
              <c:numCache>
                <c:formatCode>_-* #,##0.00\ [$€-407]_-;\-* #,##0.00\ [$€-407]_-;_-* "-"??\ [$€-407]_-;_-@_-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3A56-DE47-B670-062490CD8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5"/>
        <c:axId val="1029181369"/>
        <c:axId val="1029181370"/>
      </c:barChart>
      <c:dateAx>
        <c:axId val="1029181369"/>
        <c:scaling>
          <c:orientation val="minMax"/>
        </c:scaling>
        <c:delete val="0"/>
        <c:axPos val="b"/>
        <c:numFmt formatCode="mmm/yy" sourceLinked="1"/>
        <c:majorTickMark val="none"/>
        <c:minorTickMark val="none"/>
        <c:tickLblPos val="nextTo"/>
        <c:spPr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Arial"/>
                <a:cs typeface="Arial"/>
              </a:defRPr>
            </a:pPr>
            <a:endParaRPr lang="de-DE"/>
          </a:p>
        </c:txPr>
        <c:crossAx val="1029181370"/>
        <c:crosses val="autoZero"/>
        <c:auto val="1"/>
        <c:lblOffset val="100"/>
        <c:baseTimeUnit val="months"/>
      </c:dateAx>
      <c:valAx>
        <c:axId val="1029181370"/>
        <c:scaling>
          <c:orientation val="minMax"/>
        </c:scaling>
        <c:delete val="0"/>
        <c:axPos val="l"/>
        <c:majorGridlines>
          <c:spPr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[$€-407]_-;\-* #,##0.00\ [$€-407]_-;_-* &quot;-&quot;??\ [$€-407]_-;_-@_-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Arial"/>
                <a:cs typeface="Arial"/>
              </a:defRPr>
            </a:pPr>
            <a:endParaRPr lang="de-DE"/>
          </a:p>
        </c:txPr>
        <c:crossAx val="1029181369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0" i="0" u="none" strike="noStrike" spc="0" baseline="3000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de-DE" sz="3600" baseline="30000">
                <a:solidFill>
                  <a:srgbClr val="004070"/>
                </a:solidFill>
              </a:rPr>
              <a:t>Einnahmen aus Beratung / Akademie</a:t>
            </a:r>
            <a:endParaRPr lang="de-DE"/>
          </a:p>
          <a:p>
            <a:pPr>
              <a:defRPr sz="3600" baseline="30000">
                <a:solidFill>
                  <a:srgbClr val="0070C0"/>
                </a:solidFill>
              </a:defRPr>
            </a:pPr>
            <a:r>
              <a:rPr lang="de-DE" sz="3600" b="0" i="0" u="none" strike="noStrike" baseline="30000">
                <a:solidFill>
                  <a:srgbClr val="004070"/>
                </a:solidFill>
              </a:rPr>
              <a:t>Jan</a:t>
            </a:r>
            <a:r>
              <a:rPr lang="de-DE" sz="3600" b="0" i="0" u="none" strike="noStrike">
                <a:solidFill>
                  <a:srgbClr val="004070"/>
                </a:solidFill>
              </a:rPr>
              <a:t> </a:t>
            </a:r>
            <a:r>
              <a:rPr lang="de-DE" sz="3600" b="0" i="0" u="none" strike="noStrike" baseline="30000">
                <a:solidFill>
                  <a:srgbClr val="004070"/>
                </a:solidFill>
              </a:rPr>
              <a:t>- Dez </a:t>
            </a:r>
            <a:r>
              <a:rPr lang="de-DE" sz="3600" baseline="30000">
                <a:solidFill>
                  <a:srgbClr val="004070"/>
                </a:solidFill>
              </a:rPr>
              <a:t>2024</a:t>
            </a:r>
            <a:endParaRPr lang="de-DE"/>
          </a:p>
        </c:rich>
      </c:tx>
      <c:layout>
        <c:manualLayout>
          <c:xMode val="edge"/>
          <c:yMode val="edge"/>
          <c:x val="0.23135"/>
          <c:y val="2.7480000000000001E-2"/>
        </c:manualLayout>
      </c:layout>
      <c:overlay val="0"/>
      <c:spPr>
        <a:prstGeom prst="rect">
          <a:avLst/>
        </a:prstGeom>
        <a:solidFill>
          <a:schemeClr val="bg1">
            <a:lumMod val="8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0" i="0" u="none" strike="noStrike" spc="0" baseline="3000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'Grafiken 2024'!$A$4</c:f>
              <c:strCache>
                <c:ptCount val="1"/>
                <c:pt idx="0">
                  <c:v>Bestandszahlungen / Serviceentgelt</c:v>
                </c:pt>
              </c:strCache>
            </c:strRef>
          </c:tx>
          <c:spPr>
            <a:prstGeom prst="rect">
              <a:avLst/>
            </a:prstGeom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'Grafiken 2024'!$B$3:$M$3</c:f>
              <c:numCache>
                <c:formatCode>mmm/yy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'Grafiken 2024'!$B$4:$J$4</c:f>
              <c:numCache>
                <c:formatCode>_-* #,##0.00\ [$€-407]_-;\-* #,##0.00\ [$€-407]_-;_-* "-"??\ [$€-407]_-;_-@_-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791F-B84A-9A09-C8F05D49B162}"/>
            </c:ext>
          </c:extLst>
        </c:ser>
        <c:ser>
          <c:idx val="1"/>
          <c:order val="1"/>
          <c:tx>
            <c:strRef>
              <c:f>'Grafiken 2024'!$A$5</c:f>
              <c:strCache>
                <c:ptCount val="1"/>
                <c:pt idx="0">
                  <c:v>Honorare</c:v>
                </c:pt>
              </c:strCache>
            </c:strRef>
          </c:tx>
          <c:spPr>
            <a:prstGeom prst="rect">
              <a:avLst/>
            </a:prstGeom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'Grafiken 2024'!$B$3:$M$3</c:f>
              <c:numCache>
                <c:formatCode>mmm/yy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'Grafiken 2024'!$B$5:$J$5</c:f>
              <c:numCache>
                <c:formatCode>_-* #,##0.00\ [$€-407]_-;\-* #,##0.00\ [$€-407]_-;_-* "-"??\ [$€-407]_-;_-@_-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1-791F-B84A-9A09-C8F05D49B162}"/>
            </c:ext>
          </c:extLst>
        </c:ser>
        <c:ser>
          <c:idx val="2"/>
          <c:order val="2"/>
          <c:tx>
            <c:strRef>
              <c:f>'Grafiken 2024'!$A$6</c:f>
              <c:strCache>
                <c:ptCount val="1"/>
              </c:strCache>
            </c:strRef>
          </c:tx>
          <c:spPr>
            <a:prstGeom prst="rect">
              <a:avLst/>
            </a:prstGeom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'Grafiken 2024'!$B$3:$M$3</c:f>
              <c:numCache>
                <c:formatCode>mmm/yy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'Grafiken 2024'!$B$6:$J$6</c:f>
              <c:numCache>
                <c:formatCode>_-* #,##0.00\ [$€-407]_-;\-* #,##0.00\ [$€-407]_-;_-* "-"??\ [$€-407]_-;_-@_-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2-791F-B84A-9A09-C8F05D49B162}"/>
            </c:ext>
          </c:extLst>
        </c:ser>
        <c:ser>
          <c:idx val="3"/>
          <c:order val="3"/>
          <c:tx>
            <c:strRef>
              <c:f>'Grafiken 2024'!$A$7</c:f>
              <c:strCache>
                <c:ptCount val="1"/>
                <c:pt idx="0">
                  <c:v>Sonstige Einnahmen</c:v>
                </c:pt>
              </c:strCache>
            </c:strRef>
          </c:tx>
          <c:spPr>
            <a:prstGeom prst="rect">
              <a:avLst/>
            </a:prstGeom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'Grafiken 2024'!$B$3:$M$3</c:f>
              <c:numCache>
                <c:formatCode>mmm/yy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'Grafiken 2024'!$B$7:$J$7</c:f>
              <c:numCache>
                <c:formatCode>_-* #,##0.00\ [$€-407]_-;\-* #,##0.00\ [$€-407]_-;_-* "-"??\ [$€-407]_-;_-@_-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3-791F-B84A-9A09-C8F05D49B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5"/>
        <c:axId val="1029181371"/>
        <c:axId val="1029181372"/>
      </c:barChart>
      <c:dateAx>
        <c:axId val="1029181371"/>
        <c:scaling>
          <c:orientation val="minMax"/>
        </c:scaling>
        <c:delete val="0"/>
        <c:axPos val="b"/>
        <c:numFmt formatCode="mmm/yy" sourceLinked="1"/>
        <c:majorTickMark val="out"/>
        <c:minorTickMark val="none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Arial"/>
                <a:cs typeface="Arial"/>
              </a:defRPr>
            </a:pPr>
            <a:endParaRPr lang="de-DE"/>
          </a:p>
        </c:txPr>
        <c:crossAx val="1029181372"/>
        <c:crosses val="autoZero"/>
        <c:auto val="1"/>
        <c:lblOffset val="100"/>
        <c:baseTimeUnit val="months"/>
      </c:dateAx>
      <c:valAx>
        <c:axId val="1029181372"/>
        <c:scaling>
          <c:orientation val="minMax"/>
        </c:scaling>
        <c:delete val="0"/>
        <c:axPos val="l"/>
        <c:majorGridlines>
          <c:spPr bwMode="auto"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[$€-407]_-;\-* #,##0.00\ [$€-407]_-;_-* &quot;-&quot;??\ [$€-407]_-;_-@_-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Arial"/>
                <a:cs typeface="Arial"/>
              </a:defRPr>
            </a:pPr>
            <a:endParaRPr lang="de-DE"/>
          </a:p>
        </c:txPr>
        <c:crossAx val="1029181371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1" i="0" u="none" strike="noStrike" spc="0" baseline="3000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de-DE" sz="3600" b="1" i="0" baseline="30000">
                <a:solidFill>
                  <a:srgbClr val="004070"/>
                </a:solidFill>
              </a:rPr>
              <a:t>Einnahmenaufteilung </a:t>
            </a:r>
            <a:r>
              <a:rPr lang="de-DE" sz="3600" b="1" i="0" u="none" strike="noStrike" baseline="30000">
                <a:solidFill>
                  <a:srgbClr val="004070"/>
                </a:solidFill>
              </a:rPr>
              <a:t>Jan</a:t>
            </a:r>
            <a:r>
              <a:rPr lang="de-DE" sz="3600" b="1" i="0" u="none" strike="noStrike">
                <a:solidFill>
                  <a:srgbClr val="004070"/>
                </a:solidFill>
              </a:rPr>
              <a:t> </a:t>
            </a:r>
            <a:r>
              <a:rPr lang="de-DE" sz="3600" b="1" i="0" u="none" strike="noStrike" baseline="30000">
                <a:solidFill>
                  <a:srgbClr val="004070"/>
                </a:solidFill>
              </a:rPr>
              <a:t>- Dez</a:t>
            </a:r>
            <a:r>
              <a:rPr lang="de-DE" sz="3600" b="1" i="0" u="none" strike="noStrike">
                <a:solidFill>
                  <a:srgbClr val="004070"/>
                </a:solidFill>
              </a:rPr>
              <a:t> </a:t>
            </a:r>
            <a:r>
              <a:rPr lang="de-DE" sz="3600" b="1" i="0" baseline="30000">
                <a:solidFill>
                  <a:srgbClr val="004070"/>
                </a:solidFill>
              </a:rPr>
              <a:t>2024</a:t>
            </a:r>
            <a:endParaRPr lang="de-DE"/>
          </a:p>
        </c:rich>
      </c:tx>
      <c:layout>
        <c:manualLayout>
          <c:xMode val="edge"/>
          <c:yMode val="edge"/>
          <c:x val="0.26132"/>
          <c:y val="1.521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D87-4E47-8B64-743E7B4548D0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D87-4E47-8B64-743E7B4548D0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D87-4E47-8B64-743E7B4548D0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D87-4E47-8B64-743E7B4548D0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D87-4E47-8B64-743E7B4548D0}"/>
              </c:ext>
            </c:extLst>
          </c:dPt>
          <c:dPt>
            <c:idx val="5"/>
            <c:bubble3D val="0"/>
            <c:spPr>
              <a:prstGeom prst="rect">
                <a:avLst/>
              </a:prstGeom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D87-4E47-8B64-743E7B4548D0}"/>
              </c:ext>
            </c:extLst>
          </c:dPt>
          <c:dPt>
            <c:idx val="6"/>
            <c:bubble3D val="0"/>
            <c:spPr>
              <a:prstGeom prst="rect">
                <a:avLst/>
              </a:prstGeom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D87-4E47-8B64-743E7B4548D0}"/>
              </c:ext>
            </c:extLst>
          </c:dPt>
          <c:dLbls>
            <c:dLbl>
              <c:idx val="0"/>
              <c:layout>
                <c:manualLayout>
                  <c:x val="2.333E-2"/>
                  <c:y val="0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87-4E47-8B64-743E7B4548D0}"/>
                </c:ext>
              </c:extLst>
            </c:dLbl>
            <c:dLbl>
              <c:idx val="1"/>
              <c:layout>
                <c:manualLayout>
                  <c:x val="-5.6279999999999997E-2"/>
                  <c:y val="-7.9000000000000008E-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87-4E47-8B64-743E7B4548D0}"/>
                </c:ext>
              </c:extLst>
            </c:dLbl>
            <c:dLbl>
              <c:idx val="2"/>
              <c:layout>
                <c:manualLayout>
                  <c:x val="-1.235E-2"/>
                  <c:y val="-1.97E-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87-4E47-8B64-743E7B4548D0}"/>
                </c:ext>
              </c:extLst>
            </c:dLbl>
            <c:dLbl>
              <c:idx val="3"/>
              <c:layout>
                <c:manualLayout>
                  <c:x val="-8.2489999999999994E-2"/>
                  <c:y val="4.7449999999999999E-2"/>
                </c:manualLayout>
              </c:layout>
              <c:spPr>
                <a:noFill/>
                <a:ln>
                  <a:noFill/>
                  <a:miter/>
                </a:ln>
                <a:effectLst/>
              </c:spPr>
              <c:txPr>
                <a:bodyPr rot="0" spcFirstLastPara="1" vertOverflow="ellipsis" vert="horz" wrap="square" lIns="38098" tIns="19048" rIns="38098" bIns="19048" anchor="ctr" anchorCtr="1">
                  <a:noAutofit/>
                </a:bodyPr>
                <a:lstStyle/>
                <a:p>
                  <a:pPr>
                    <a:defRPr sz="1200" b="1" i="0" u="none" strike="noStrike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1D87-4E47-8B64-743E7B4548D0}"/>
                </c:ext>
              </c:extLst>
            </c:dLbl>
            <c:dLbl>
              <c:idx val="4"/>
              <c:layout>
                <c:manualLayout>
                  <c:x val="-0.10088999999999999"/>
                  <c:y val="-7.900000000000000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098" tIns="19048" rIns="38098" bIns="19048" anchor="ctr" anchorCtr="1">
                  <a:noAutofit/>
                </a:bodyPr>
                <a:lstStyle/>
                <a:p>
                  <a:pPr>
                    <a:defRPr sz="1200" b="1" i="0" u="none" strike="noStrike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1D87-4E47-8B64-743E7B4548D0}"/>
                </c:ext>
              </c:extLst>
            </c:dLbl>
            <c:dLbl>
              <c:idx val="5"/>
              <c:layout>
                <c:manualLayout>
                  <c:x val="5.8340000000000003E-2"/>
                  <c:y val="-2.17499999999999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098" tIns="19048" rIns="38098" bIns="19048" anchor="ctr" anchorCtr="1">
                  <a:noAutofit/>
                </a:bodyPr>
                <a:lstStyle/>
                <a:p>
                  <a:pPr>
                    <a:defRPr sz="1200" b="1" i="0" u="none" strike="noStrike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B-1D87-4E47-8B64-743E7B4548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098" tIns="19048" rIns="38098" bIns="19048" anchor="ctr" anchorCtr="1">
                <a:spAutoFit/>
              </a:bodyPr>
              <a:lstStyle/>
              <a:p>
                <a:pPr>
                  <a:defRPr sz="1200" b="1" i="0" u="none" strike="noStrike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1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'Grafiken 2024'!$Q$4:$Q$8</c:f>
              <c:strCache>
                <c:ptCount val="4"/>
                <c:pt idx="0">
                  <c:v>Bestandszahlungen / Serviceentgelt</c:v>
                </c:pt>
                <c:pt idx="1">
                  <c:v>Honorare</c:v>
                </c:pt>
                <c:pt idx="3">
                  <c:v>Sonstige Einnahmen</c:v>
                </c:pt>
              </c:strCache>
            </c:strRef>
          </c:cat>
          <c:val>
            <c:numRef>
              <c:f>'Grafiken 2024'!$R$4:$R$10</c:f>
              <c:numCache>
                <c:formatCode>#,##0.00\ "€"</c:formatCode>
                <c:ptCount val="7"/>
                <c:pt idx="0">
                  <c:v>0</c:v>
                </c:pt>
                <c:pt idx="1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D87-4E47-8B64-743E7B4548D0}"/>
            </c:ext>
          </c:extLst>
        </c:ser>
        <c:ser>
          <c:idx val="1"/>
          <c:order val="1"/>
          <c:dPt>
            <c:idx val="0"/>
            <c:bubble3D val="0"/>
            <c:spPr>
              <a:prstGeom prst="rect">
                <a:avLst/>
              </a:prstGeom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1D87-4E47-8B64-743E7B4548D0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1D87-4E47-8B64-743E7B4548D0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1D87-4E47-8B64-743E7B4548D0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1D87-4E47-8B64-743E7B4548D0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1D87-4E47-8B64-743E7B4548D0}"/>
              </c:ext>
            </c:extLst>
          </c:dPt>
          <c:dPt>
            <c:idx val="5"/>
            <c:bubble3D val="0"/>
            <c:spPr>
              <a:prstGeom prst="rect">
                <a:avLst/>
              </a:prstGeom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1D87-4E47-8B64-743E7B4548D0}"/>
              </c:ext>
            </c:extLst>
          </c:dPt>
          <c:dPt>
            <c:idx val="6"/>
            <c:bubble3D val="0"/>
            <c:spPr>
              <a:prstGeom prst="rect">
                <a:avLst/>
              </a:prstGeom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1D87-4E47-8B64-743E7B4548D0}"/>
              </c:ext>
            </c:extLst>
          </c:dPt>
          <c:cat>
            <c:strRef>
              <c:f>'Grafiken 2024'!$Q$4:$Q$8</c:f>
              <c:strCache>
                <c:ptCount val="4"/>
                <c:pt idx="0">
                  <c:v>Bestandszahlungen / Serviceentgelt</c:v>
                </c:pt>
                <c:pt idx="1">
                  <c:v>Honorare</c:v>
                </c:pt>
                <c:pt idx="3">
                  <c:v>Sonstige Einnahmen</c:v>
                </c:pt>
              </c:strCache>
            </c:strRef>
          </c:cat>
          <c:val>
            <c:numRef>
              <c:f>'Grafiken 2024'!$S$4:$S$10</c:f>
              <c:numCache>
                <c:formatCode>0.00%</c:formatCode>
                <c:ptCount val="7"/>
                <c:pt idx="0">
                  <c:v>0</c:v>
                </c:pt>
                <c:pt idx="1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1D87-4E47-8B64-743E7B454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0" i="0" u="none" strike="noStrike" spc="0" baseline="3000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de-DE" sz="3600" baseline="30000">
                <a:solidFill>
                  <a:srgbClr val="004070"/>
                </a:solidFill>
              </a:rPr>
              <a:t>Einnahmen / Ausgaben Jan - Dez 2024</a:t>
            </a:r>
            <a:endParaRPr lang="de-DE"/>
          </a:p>
        </c:rich>
      </c:tx>
      <c:overlay val="0"/>
      <c:spPr>
        <a:prstGeom prst="rect">
          <a:avLst/>
        </a:prstGeom>
        <a:noFill/>
        <a:ln>
          <a:noFill/>
          <a:miter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'Grafiken 2024'!$A$11</c:f>
              <c:strCache>
                <c:ptCount val="1"/>
                <c:pt idx="0">
                  <c:v>Gesamteinnahmen</c:v>
                </c:pt>
              </c:strCache>
            </c:strRef>
          </c:tx>
          <c:spPr>
            <a:prstGeom prst="rect">
              <a:avLst/>
            </a:prstGeom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098" tIns="19048" rIns="38098" bIns="19048" anchor="ctr" anchorCtr="1">
                <a:spAutoFit/>
              </a:bodyPr>
              <a:lstStyle/>
              <a:p>
                <a:pPr>
                  <a:defRPr sz="900" b="0" i="0" u="none" strike="noStrike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'Grafiken 2024'!$B$10:$M$10</c:f>
              <c:numCache>
                <c:formatCode>mmm/yy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'Grafiken 2024'!$B$11:$J$11</c:f>
              <c:numCache>
                <c:formatCode>_-* #,##0.00\ [$€-407]_-;\-* #,##0.00\ [$€-407]_-;_-* "-"??\ [$€-407]_-;_-@_-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29-364B-BD50-5D8C95B94CA4}"/>
            </c:ext>
          </c:extLst>
        </c:ser>
        <c:ser>
          <c:idx val="1"/>
          <c:order val="1"/>
          <c:tx>
            <c:strRef>
              <c:f>'Grafiken 2024'!$A$12</c:f>
              <c:strCache>
                <c:ptCount val="1"/>
                <c:pt idx="0">
                  <c:v>Gesamtkosten</c:v>
                </c:pt>
              </c:strCache>
            </c:strRef>
          </c:tx>
          <c:spPr>
            <a:prstGeom prst="rect">
              <a:avLst/>
            </a:prstGeom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098" tIns="19048" rIns="38098" bIns="19048" anchor="ctr" anchorCtr="1">
                <a:spAutoFit/>
              </a:bodyPr>
              <a:lstStyle/>
              <a:p>
                <a:pPr>
                  <a:defRPr sz="900" b="0" i="0" u="none" strike="noStrike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'Grafiken 2024'!$B$10:$M$10</c:f>
              <c:numCache>
                <c:formatCode>mmm/yy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'Grafiken 2024'!$B$12:$M$12</c:f>
              <c:numCache>
                <c:formatCode>_-* #,##0.00\ [$€-407]_-;\-* #,##0.00\ [$€-407]_-;_-* "-"??\ [$€-407]_-;_-@_-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29-364B-BD50-5D8C95B94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9181373"/>
        <c:axId val="1029181374"/>
      </c:lineChart>
      <c:dateAx>
        <c:axId val="1029181373"/>
        <c:scaling>
          <c:orientation val="minMax"/>
        </c:scaling>
        <c:delete val="0"/>
        <c:axPos val="b"/>
        <c:numFmt formatCode="mmm/yy" sourceLinked="1"/>
        <c:majorTickMark val="out"/>
        <c:minorTickMark val="none"/>
        <c:tickLblPos val="nextTo"/>
        <c:spPr>
          <a:prstGeom prst="rect">
            <a:avLst/>
          </a:prstGeom>
          <a:solidFill>
            <a:srgbClr val="004070"/>
          </a:solidFill>
          <a:ln w="9525" cap="flat" cmpd="sng" algn="ctr">
            <a:solidFill>
              <a:srgbClr val="FFFF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>
                <a:solidFill>
                  <a:schemeClr val="bg1"/>
                </a:solidFill>
                <a:latin typeface="Calibri"/>
                <a:ea typeface="Arial"/>
                <a:cs typeface="Arial"/>
              </a:defRPr>
            </a:pPr>
            <a:endParaRPr lang="de-DE"/>
          </a:p>
        </c:txPr>
        <c:crossAx val="1029181374"/>
        <c:crosses val="autoZero"/>
        <c:auto val="1"/>
        <c:lblOffset val="100"/>
        <c:baseTimeUnit val="months"/>
      </c:dateAx>
      <c:valAx>
        <c:axId val="1029181374"/>
        <c:scaling>
          <c:orientation val="minMax"/>
        </c:scaling>
        <c:delete val="0"/>
        <c:axPos val="l"/>
        <c:majorGridlines>
          <c:spPr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[$€-407]_-;\-* #,##0.00\ [$€-407]_-;_-* &quot;-&quot;??\ [$€-407]_-;_-@_-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Arial"/>
                <a:cs typeface="Arial"/>
              </a:defRPr>
            </a:pPr>
            <a:endParaRPr lang="de-DE"/>
          </a:p>
        </c:txPr>
        <c:crossAx val="1029181373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solidFill>
      <a:schemeClr val="accent6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ln w="9525">
        <a:solidFill>
          <a:schemeClr val="phClr"/>
        </a:solidFill>
      </a:ln>
    </cs:spPr>
  </cs:dataPointMarker>
  <cs:dataPointMarkerLayout/>
  <cs:dataPointWirefram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ln w="9525">
        <a:solidFill>
          <a:schemeClr val="phClr"/>
        </a:solidFill>
      </a:ln>
    </cs:spPr>
  </cs:dataPointMarker>
  <cs:dataPointMarkerLayout/>
  <cs:dataPointWirefram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12</xdr:row>
      <xdr:rowOff>190498</xdr:rowOff>
    </xdr:from>
    <xdr:to>
      <xdr:col>4</xdr:col>
      <xdr:colOff>1054099</xdr:colOff>
      <xdr:row>48</xdr:row>
      <xdr:rowOff>118531</xdr:rowOff>
    </xdr:to>
    <xdr:graphicFrame macro="">
      <xdr:nvGraphicFramePr>
        <xdr:cNvPr id="882336964" name="Diagramm 882336963">
          <a:extLst>
            <a:ext uri="{FF2B5EF4-FFF2-40B4-BE49-F238E27FC236}">
              <a16:creationId xmlns:a16="http://schemas.microsoft.com/office/drawing/2014/main" id="{00000000-0008-0000-0100-0000C46497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1168398</xdr:colOff>
      <xdr:row>12</xdr:row>
      <xdr:rowOff>177798</xdr:rowOff>
    </xdr:from>
    <xdr:to>
      <xdr:col>11</xdr:col>
      <xdr:colOff>1066799</xdr:colOff>
      <xdr:row>48</xdr:row>
      <xdr:rowOff>110065</xdr:rowOff>
    </xdr:to>
    <xdr:graphicFrame macro="">
      <xdr:nvGraphicFramePr>
        <xdr:cNvPr id="903454041" name="Diagramm 903454040">
          <a:extLst>
            <a:ext uri="{FF2B5EF4-FFF2-40B4-BE49-F238E27FC236}">
              <a16:creationId xmlns:a16="http://schemas.microsoft.com/office/drawing/2014/main" id="{00000000-0008-0000-0100-0000599DD9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1130299</xdr:colOff>
      <xdr:row>12</xdr:row>
      <xdr:rowOff>160867</xdr:rowOff>
    </xdr:from>
    <xdr:to>
      <xdr:col>20</xdr:col>
      <xdr:colOff>101599</xdr:colOff>
      <xdr:row>48</xdr:row>
      <xdr:rowOff>117475</xdr:rowOff>
    </xdr:to>
    <xdr:graphicFrame macro="">
      <xdr:nvGraphicFramePr>
        <xdr:cNvPr id="1189949839" name="Diagramm 1189949838">
          <a:extLst>
            <a:ext uri="{FF2B5EF4-FFF2-40B4-BE49-F238E27FC236}">
              <a16:creationId xmlns:a16="http://schemas.microsoft.com/office/drawing/2014/main" id="{00000000-0008-0000-0100-00008F31ED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203199</xdr:colOff>
      <xdr:row>51</xdr:row>
      <xdr:rowOff>38099</xdr:rowOff>
    </xdr:from>
    <xdr:to>
      <xdr:col>16</xdr:col>
      <xdr:colOff>165099</xdr:colOff>
      <xdr:row>70</xdr:row>
      <xdr:rowOff>101599</xdr:rowOff>
    </xdr:to>
    <xdr:graphicFrame macro="">
      <xdr:nvGraphicFramePr>
        <xdr:cNvPr id="135326454" name="Diagramm 135326453">
          <a:extLst>
            <a:ext uri="{FF2B5EF4-FFF2-40B4-BE49-F238E27FC236}">
              <a16:creationId xmlns:a16="http://schemas.microsoft.com/office/drawing/2014/main" id="{00000000-0008-0000-0100-0000F6EA10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266699</xdr:colOff>
      <xdr:row>71</xdr:row>
      <xdr:rowOff>152399</xdr:rowOff>
    </xdr:from>
    <xdr:to>
      <xdr:col>16</xdr:col>
      <xdr:colOff>165099</xdr:colOff>
      <xdr:row>90</xdr:row>
      <xdr:rowOff>165099</xdr:rowOff>
    </xdr:to>
    <xdr:graphicFrame macro="">
      <xdr:nvGraphicFramePr>
        <xdr:cNvPr id="1342496573" name="Diagramm 1342496572">
          <a:extLst>
            <a:ext uri="{FF2B5EF4-FFF2-40B4-BE49-F238E27FC236}">
              <a16:creationId xmlns:a16="http://schemas.microsoft.com/office/drawing/2014/main" id="{00000000-0008-0000-0100-00003DDF0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190498</xdr:colOff>
      <xdr:row>13</xdr:row>
      <xdr:rowOff>190497</xdr:rowOff>
    </xdr:from>
    <xdr:to>
      <xdr:col>4</xdr:col>
      <xdr:colOff>1054098</xdr:colOff>
      <xdr:row>49</xdr:row>
      <xdr:rowOff>118530</xdr:rowOff>
    </xdr:to>
    <xdr:graphicFrame macro="">
      <xdr:nvGraphicFramePr>
        <xdr:cNvPr id="291906108" name="Diagramm 291906107">
          <a:extLst>
            <a:ext uri="{FF2B5EF4-FFF2-40B4-BE49-F238E27FC236}">
              <a16:creationId xmlns:a16="http://schemas.microsoft.com/office/drawing/2014/main" id="{00000000-0008-0000-0400-00003C2266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1168398</xdr:colOff>
      <xdr:row>13</xdr:row>
      <xdr:rowOff>177796</xdr:rowOff>
    </xdr:from>
    <xdr:to>
      <xdr:col>11</xdr:col>
      <xdr:colOff>1066798</xdr:colOff>
      <xdr:row>49</xdr:row>
      <xdr:rowOff>110064</xdr:rowOff>
    </xdr:to>
    <xdr:graphicFrame macro="">
      <xdr:nvGraphicFramePr>
        <xdr:cNvPr id="1951625682" name="Diagramm 1951625681">
          <a:extLst>
            <a:ext uri="{FF2B5EF4-FFF2-40B4-BE49-F238E27FC236}">
              <a16:creationId xmlns:a16="http://schemas.microsoft.com/office/drawing/2014/main" id="{00000000-0008-0000-0400-0000D2715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1130298</xdr:colOff>
      <xdr:row>13</xdr:row>
      <xdr:rowOff>160866</xdr:rowOff>
    </xdr:from>
    <xdr:to>
      <xdr:col>20</xdr:col>
      <xdr:colOff>101598</xdr:colOff>
      <xdr:row>49</xdr:row>
      <xdr:rowOff>117474</xdr:rowOff>
    </xdr:to>
    <xdr:graphicFrame macro="">
      <xdr:nvGraphicFramePr>
        <xdr:cNvPr id="1246249054" name="Diagramm 1246249053">
          <a:extLst>
            <a:ext uri="{FF2B5EF4-FFF2-40B4-BE49-F238E27FC236}">
              <a16:creationId xmlns:a16="http://schemas.microsoft.com/office/drawing/2014/main" id="{00000000-0008-0000-0400-00005E4048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203198</xdr:colOff>
      <xdr:row>52</xdr:row>
      <xdr:rowOff>38098</xdr:rowOff>
    </xdr:from>
    <xdr:to>
      <xdr:col>16</xdr:col>
      <xdr:colOff>165097</xdr:colOff>
      <xdr:row>71</xdr:row>
      <xdr:rowOff>101598</xdr:rowOff>
    </xdr:to>
    <xdr:graphicFrame macro="">
      <xdr:nvGraphicFramePr>
        <xdr:cNvPr id="106080624" name="Diagramm 106080623">
          <a:extLst>
            <a:ext uri="{FF2B5EF4-FFF2-40B4-BE49-F238E27FC236}">
              <a16:creationId xmlns:a16="http://schemas.microsoft.com/office/drawing/2014/main" id="{00000000-0008-0000-0400-000070A952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266698</xdr:colOff>
      <xdr:row>72</xdr:row>
      <xdr:rowOff>152398</xdr:rowOff>
    </xdr:from>
    <xdr:to>
      <xdr:col>16</xdr:col>
      <xdr:colOff>165097</xdr:colOff>
      <xdr:row>91</xdr:row>
      <xdr:rowOff>165097</xdr:rowOff>
    </xdr:to>
    <xdr:graphicFrame macro="">
      <xdr:nvGraphicFramePr>
        <xdr:cNvPr id="1668349022" name="Diagramm 1668349021">
          <a:extLst>
            <a:ext uri="{FF2B5EF4-FFF2-40B4-BE49-F238E27FC236}">
              <a16:creationId xmlns:a16="http://schemas.microsoft.com/office/drawing/2014/main" id="{00000000-0008-0000-0400-00005EFC70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icrosoft Office-Anwender" id="{24DC7268-5130-FF66-B6BB-6FC35AFC2BE7}" userId="" providerId=""/>
</personList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6" personId="{24DC7268-5130-FF66-B6BB-6FC35AFC2BE7}" id="{BA2AC0B4-8B11-6147-BEEF-6260D8CA7628}">
    <text xml:space="preserve">rot = vereinbart
grün = RG erledigt
</text>
  </threadedComment>
  <threadedComment ref="F6" personId="{24DC7268-5130-FF66-B6BB-6FC35AFC2BE7}" id="{2E0E14F0-7448-A542-8018-B23B1F65AC30}">
    <text xml:space="preserve">schwarz = bezahlt
</text>
  </threadedComment>
  <threadedComment ref="H6" personId="{24DC7268-5130-FF66-B6BB-6FC35AFC2BE7}" id="{C6E13BDA-A625-BD4D-865F-1DBD392F97CB}">
    <text xml:space="preserve">rot = vereinbart
grün = RG erledigt
</text>
  </threadedComment>
  <threadedComment ref="I6" personId="{24DC7268-5130-FF66-B6BB-6FC35AFC2BE7}" id="{619C4F28-4792-2B4C-B664-FB113F3F00C5}">
    <text xml:space="preserve">schwarz = bezahlt
</text>
  </threadedComment>
  <threadedComment ref="K6" personId="{24DC7268-5130-FF66-B6BB-6FC35AFC2BE7}" id="{502ED332-114B-8448-859A-2D2CF8D441E6}">
    <text xml:space="preserve">rot = vereinbart
grün = RG erledigt
</text>
  </threadedComment>
  <threadedComment ref="L6" personId="{24DC7268-5130-FF66-B6BB-6FC35AFC2BE7}" id="{886C0E5F-6B4D-794B-9D2C-DBCFF0235591}">
    <text xml:space="preserve">schwarz = bezahlt
</text>
  </threadedComment>
  <threadedComment ref="N6" personId="{24DC7268-5130-FF66-B6BB-6FC35AFC2BE7}" id="{F8A08D6C-63E5-C54C-AF89-2F24F9B065B8}">
    <text xml:space="preserve">rot = vereinbart
grün = RG erledigt
</text>
  </threadedComment>
  <threadedComment ref="O6" personId="{24DC7268-5130-FF66-B6BB-6FC35AFC2BE7}" id="{33B685E1-DE8F-F643-97D8-CF2E1EB8FDFB}">
    <text xml:space="preserve">schwarz = bezahlt
</text>
  </threadedComment>
  <threadedComment ref="E10" personId="{24DC7268-5130-FF66-B6BB-6FC35AFC2BE7}" id="{E48E716E-C7B0-7746-A4AA-AC8B10F4AF67}">
    <text xml:space="preserve">rot = vereinbart
grün = RG erledigt
</text>
  </threadedComment>
  <threadedComment ref="F10" personId="{24DC7268-5130-FF66-B6BB-6FC35AFC2BE7}" id="{6BF99D12-2340-AF45-9099-A6DCCD2B9C2A}">
    <text xml:space="preserve">schwarz = bezahlt
</text>
  </threadedComment>
  <threadedComment ref="H10" personId="{24DC7268-5130-FF66-B6BB-6FC35AFC2BE7}" id="{BC95D6B7-D1F1-FB4C-940B-B5954BA6ACF1}">
    <text xml:space="preserve">rot = vereinbart
grün = RG erledigt
</text>
  </threadedComment>
  <threadedComment ref="I10" personId="{24DC7268-5130-FF66-B6BB-6FC35AFC2BE7}" id="{6FBD6C76-53EF-534F-A1CF-E4C94DA39622}">
    <text xml:space="preserve">schwarz = bezahlt
</text>
  </threadedComment>
  <threadedComment ref="K10" personId="{24DC7268-5130-FF66-B6BB-6FC35AFC2BE7}" id="{28494BD2-D042-F143-8165-F71E8107C2A4}">
    <text xml:space="preserve">rot = vereinbart
grün = RG erledigt
</text>
  </threadedComment>
  <threadedComment ref="L10" personId="{24DC7268-5130-FF66-B6BB-6FC35AFC2BE7}" id="{5A20F5C4-72C5-EC43-BF52-27189CD209E8}">
    <text xml:space="preserve">schwarz = bezahlt
</text>
  </threadedComment>
  <threadedComment ref="N10" personId="{24DC7268-5130-FF66-B6BB-6FC35AFC2BE7}" id="{6DFB10A9-4AB1-E44A-A2A5-1C12502757BE}">
    <text xml:space="preserve">rot = vereinbart
grün = RG erledigt
</text>
  </threadedComment>
  <threadedComment ref="O10" personId="{24DC7268-5130-FF66-B6BB-6FC35AFC2BE7}" id="{E8B2DE9F-452C-A044-903C-6927C279F76C}">
    <text xml:space="preserve">schwarz = bezahlt
</text>
  </threadedComment>
  <threadedComment ref="E18" personId="{24DC7268-5130-FF66-B6BB-6FC35AFC2BE7}" id="{856B0759-0A88-0D40-A031-7F526289FC64}">
    <text xml:space="preserve">rot = vereinbart
grün = RG erledigt
</text>
  </threadedComment>
  <threadedComment ref="F18" personId="{24DC7268-5130-FF66-B6BB-6FC35AFC2BE7}" id="{6D172BA1-25EB-514E-8A78-BBF9A7B20A66}">
    <text xml:space="preserve">schwarz = bezahlt
</text>
  </threadedComment>
  <threadedComment ref="H18" personId="{24DC7268-5130-FF66-B6BB-6FC35AFC2BE7}" id="{E1C00684-ECDB-5F49-9C3A-689882864F31}">
    <text xml:space="preserve">rot = vereinbart
grün = RG erledigt
</text>
  </threadedComment>
  <threadedComment ref="I18" personId="{24DC7268-5130-FF66-B6BB-6FC35AFC2BE7}" id="{9DA47EF0-065D-CD4D-8EE3-D25A3BC7A5CE}">
    <text xml:space="preserve">schwarz = bezahlt
</text>
  </threadedComment>
  <threadedComment ref="K18" personId="{24DC7268-5130-FF66-B6BB-6FC35AFC2BE7}" id="{768934F1-251C-A242-ACA0-C53CABFE1F4D}">
    <text xml:space="preserve">rot = vereinbart
grün = RG erledigt
</text>
  </threadedComment>
  <threadedComment ref="L18" personId="{24DC7268-5130-FF66-B6BB-6FC35AFC2BE7}" id="{12D6BA68-B923-964C-BD2A-A56B0043CB64}">
    <text xml:space="preserve">schwarz = bezahlt
</text>
  </threadedComment>
  <threadedComment ref="N18" personId="{24DC7268-5130-FF66-B6BB-6FC35AFC2BE7}" id="{24B76D23-1A27-6A40-886E-F828E874DAF3}">
    <text xml:space="preserve">rot = vereinbart
grün = RG erledigt
</text>
  </threadedComment>
  <threadedComment ref="O18" personId="{24DC7268-5130-FF66-B6BB-6FC35AFC2BE7}" id="{CECDA85F-FCE6-094F-A497-EB0F77491B6C}">
    <text xml:space="preserve">schwarz = bezahlt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4" personId="{24DC7268-5130-FF66-B6BB-6FC35AFC2BE7}" id="{1C9952CB-789A-9A4F-A36D-481546A11BF3}">
    <text xml:space="preserve">rot = vereinbart
grün = RG erledigt
</text>
  </threadedComment>
  <threadedComment ref="H4" personId="{24DC7268-5130-FF66-B6BB-6FC35AFC2BE7}" id="{64E4E702-9E7A-5647-B39D-BCA1AB0B8824}">
    <text xml:space="preserve">rot = vereinbart
grün = RG erledigt
</text>
  </threadedComment>
  <threadedComment ref="L4" personId="{24DC7268-5130-FF66-B6BB-6FC35AFC2BE7}" id="{0C3E4533-E4B6-914B-A5F7-F62BF2EEA1E8}">
    <text xml:space="preserve">rot = vereinbart
grün = RG erledigt
</text>
  </threadedComment>
  <threadedComment ref="P4" personId="{24DC7268-5130-FF66-B6BB-6FC35AFC2BE7}" id="{37C94076-89FD-4340-97F8-3E80638FEC6E}">
    <text xml:space="preserve">rot = vereinbart
grün = RG erledigt
</text>
  </threadedComment>
  <threadedComment ref="T4" personId="{24DC7268-5130-FF66-B6BB-6FC35AFC2BE7}" id="{8074F684-3EF0-084A-81ED-B72AD444D657}">
    <text xml:space="preserve">rot = vereinbart
grün = RG erledigt
</text>
  </threadedComment>
  <threadedComment ref="X4" personId="{24DC7268-5130-FF66-B6BB-6FC35AFC2BE7}" id="{9E6C63E1-E02D-9141-9AE5-3A278D2F4BFA}">
    <text xml:space="preserve">rot = vereinbart
grün = RG erledigt
</text>
  </threadedComment>
  <threadedComment ref="AB4" personId="{24DC7268-5130-FF66-B6BB-6FC35AFC2BE7}" id="{161D1760-32F1-104D-AD93-E0AE390A8382}">
    <text xml:space="preserve">rot = vereinbart
grün = RG erledigt
</text>
  </threadedComment>
  <threadedComment ref="AF4" personId="{24DC7268-5130-FF66-B6BB-6FC35AFC2BE7}" id="{D92BABFF-BBAC-9E44-A9A0-98A9665F69DB}">
    <text xml:space="preserve">rot = vereinbart
grün = RG erledigt
</text>
  </threadedComment>
  <threadedComment ref="AJ4" personId="{24DC7268-5130-FF66-B6BB-6FC35AFC2BE7}" id="{F5F63B21-E240-1C4A-AF72-F66BD0ECA792}">
    <text xml:space="preserve">rot = vereinbart
grün = RG erledigt
</text>
  </threadedComment>
  <threadedComment ref="AN4" personId="{24DC7268-5130-FF66-B6BB-6FC35AFC2BE7}" id="{E8F72753-A485-8840-BFC6-4F3C6E331BBA}">
    <text xml:space="preserve">rot = vereinbart
grün = RG erledigt
</text>
  </threadedComment>
  <threadedComment ref="AR4" personId="{24DC7268-5130-FF66-B6BB-6FC35AFC2BE7}" id="{A77A001A-A123-9A47-80A8-8E5052A3B00F}">
    <text xml:space="preserve">rot = vereinbart
grün = RG erledigt
</text>
  </threadedComment>
  <threadedComment ref="AV4" personId="{24DC7268-5130-FF66-B6BB-6FC35AFC2BE7}" id="{375B67B1-3C28-FC40-96E6-90C746F60EB7}">
    <text xml:space="preserve">rot = vereinbart
grün = RG erledigt
</text>
  </threadedComment>
  <threadedComment ref="F15" personId="{24DC7268-5130-FF66-B6BB-6FC35AFC2BE7}" id="{22B55BBE-C97A-374F-BF90-777CE3B50865}">
    <text xml:space="preserve">schwarz = bezahlt
</text>
  </threadedComment>
  <threadedComment ref="J15" personId="{24DC7268-5130-FF66-B6BB-6FC35AFC2BE7}" id="{C583C70F-9C44-0B4A-8F46-9EE1C9B20170}">
    <text xml:space="preserve">schwarz = bezahlt
</text>
  </threadedComment>
  <threadedComment ref="N15" personId="{24DC7268-5130-FF66-B6BB-6FC35AFC2BE7}" id="{06305BED-93D6-8840-9864-FEB25416F302}">
    <text xml:space="preserve">schwarz = bezahlt
</text>
  </threadedComment>
  <threadedComment ref="R15" personId="{24DC7268-5130-FF66-B6BB-6FC35AFC2BE7}" id="{27AA6A69-8544-5147-A392-9E15CF3FFA18}">
    <text xml:space="preserve">schwarz = bezahlt
</text>
  </threadedComment>
  <threadedComment ref="V15" personId="{24DC7268-5130-FF66-B6BB-6FC35AFC2BE7}" id="{2F0B6DCE-1C74-0F40-9132-2564B69E2B9D}">
    <text xml:space="preserve">schwarz = bezahlt
</text>
  </threadedComment>
  <threadedComment ref="Z15" personId="{24DC7268-5130-FF66-B6BB-6FC35AFC2BE7}" id="{775950A1-FF84-ED4D-974C-8D290A152DA8}">
    <text xml:space="preserve">schwarz = bezahlt
</text>
  </threadedComment>
  <threadedComment ref="AD15" personId="{24DC7268-5130-FF66-B6BB-6FC35AFC2BE7}" id="{5500DA5D-1D7C-AF42-B365-B09CA678B5E8}">
    <text xml:space="preserve">schwarz = bezahlt
</text>
  </threadedComment>
  <threadedComment ref="AH15" personId="{24DC7268-5130-FF66-B6BB-6FC35AFC2BE7}" id="{DFD1BDCA-5DF6-834F-8513-DF5671FF7B77}">
    <text xml:space="preserve">schwarz = bezahlt
</text>
  </threadedComment>
  <threadedComment ref="AL15" personId="{24DC7268-5130-FF66-B6BB-6FC35AFC2BE7}" id="{705886A3-1CDB-AD4E-89DE-29F28B3BD918}">
    <text xml:space="preserve">schwarz = bezahlt
</text>
  </threadedComment>
  <threadedComment ref="AP15" personId="{24DC7268-5130-FF66-B6BB-6FC35AFC2BE7}" id="{23640F51-27CA-3D4E-A466-21196295D601}">
    <text xml:space="preserve">schwarz = bezahlt
</text>
  </threadedComment>
  <threadedComment ref="AT15" personId="{24DC7268-5130-FF66-B6BB-6FC35AFC2BE7}" id="{6B86FBB3-1381-C24F-8CF4-90A7763D3A5C}">
    <text xml:space="preserve">schwarz = bezahlt
</text>
  </threadedComment>
  <threadedComment ref="AX15" personId="{24DC7268-5130-FF66-B6BB-6FC35AFC2BE7}" id="{963FBEF1-27BD-2F41-9561-ABD4E7C0B134}">
    <text xml:space="preserve">schwarz = bezahlt
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E6" personId="{24DC7268-5130-FF66-B6BB-6FC35AFC2BE7}" id="{78199BAA-E864-C044-BD79-7273C8147B52}">
    <text xml:space="preserve">rot = vereinbart
grün = RG erledigt
</text>
  </threadedComment>
  <threadedComment ref="F6" personId="{24DC7268-5130-FF66-B6BB-6FC35AFC2BE7}" id="{96D3D6E4-3223-F24D-AD1C-77EA0C3A3E44}">
    <text xml:space="preserve">schwarz = bezahlt
</text>
  </threadedComment>
  <threadedComment ref="H6" personId="{24DC7268-5130-FF66-B6BB-6FC35AFC2BE7}" id="{31078C20-6D90-5F44-A5FD-2468497EC655}">
    <text xml:space="preserve">rot = vereinbart
grün = RG erledigt
</text>
  </threadedComment>
  <threadedComment ref="I6" personId="{24DC7268-5130-FF66-B6BB-6FC35AFC2BE7}" id="{769B8F04-4D6B-664D-A57B-476E077E8C3A}">
    <text xml:space="preserve">schwarz = bezahlt
</text>
  </threadedComment>
  <threadedComment ref="K6" personId="{24DC7268-5130-FF66-B6BB-6FC35AFC2BE7}" id="{E2AEBF88-3C9F-C149-BEDA-419763FB5A2C}">
    <text xml:space="preserve">rot = vereinbart
grün = RG erledigt
</text>
  </threadedComment>
  <threadedComment ref="L6" personId="{24DC7268-5130-FF66-B6BB-6FC35AFC2BE7}" id="{86BD4A9D-8B55-B846-B391-6F577F01847D}">
    <text xml:space="preserve">schwarz = bezahlt
</text>
  </threadedComment>
  <threadedComment ref="N6" personId="{24DC7268-5130-FF66-B6BB-6FC35AFC2BE7}" id="{1C1DE816-BDE2-4A45-9F8A-95933C3619B6}">
    <text xml:space="preserve">rot = vereinbart
grün = RG erledigt
</text>
  </threadedComment>
  <threadedComment ref="O6" personId="{24DC7268-5130-FF66-B6BB-6FC35AFC2BE7}" id="{FA336256-D56F-194A-B200-D5FD7B290D96}">
    <text xml:space="preserve">schwarz = bezahlt
</text>
  </threadedComment>
  <threadedComment ref="E10" personId="{24DC7268-5130-FF66-B6BB-6FC35AFC2BE7}" id="{D69DACD1-21D8-DD43-AC3E-3872E11C1323}">
    <text xml:space="preserve">rot = vereinbart
grün = RG erledigt
</text>
  </threadedComment>
  <threadedComment ref="F10" personId="{24DC7268-5130-FF66-B6BB-6FC35AFC2BE7}" id="{D9A491C9-AD7A-BC45-B04D-8E901B1B84A7}">
    <text xml:space="preserve">schwarz = bezahlt
</text>
  </threadedComment>
  <threadedComment ref="H10" personId="{24DC7268-5130-FF66-B6BB-6FC35AFC2BE7}" id="{67F8D5DC-21DF-EB4E-BBA9-DC35F32AFEA4}">
    <text xml:space="preserve">rot = vereinbart
grün = RG erledigt
</text>
  </threadedComment>
  <threadedComment ref="I10" personId="{24DC7268-5130-FF66-B6BB-6FC35AFC2BE7}" id="{8607D72A-4641-4249-8C12-D0C49594C36C}">
    <text xml:space="preserve">schwarz = bezahlt
</text>
  </threadedComment>
  <threadedComment ref="K10" personId="{24DC7268-5130-FF66-B6BB-6FC35AFC2BE7}" id="{ED0B8DDA-3B40-B247-857D-DE6834127F73}">
    <text xml:space="preserve">rot = vereinbart
grün = RG erledigt
</text>
  </threadedComment>
  <threadedComment ref="L10" personId="{24DC7268-5130-FF66-B6BB-6FC35AFC2BE7}" id="{4B2BA16C-A016-3D4E-BC6B-51B611286C90}">
    <text xml:space="preserve">schwarz = bezahlt
</text>
  </threadedComment>
  <threadedComment ref="N10" personId="{24DC7268-5130-FF66-B6BB-6FC35AFC2BE7}" id="{6D793341-7DC8-FF46-BF7B-0E2DD33B33ED}">
    <text xml:space="preserve">rot = vereinbart
grün = RG erledigt
</text>
  </threadedComment>
  <threadedComment ref="O10" personId="{24DC7268-5130-FF66-B6BB-6FC35AFC2BE7}" id="{AA17B205-F5DA-F84D-9225-9EAF9678C6E7}">
    <text xml:space="preserve">schwarz = bezahlt
</text>
  </threadedComment>
  <threadedComment ref="E22" personId="{24DC7268-5130-FF66-B6BB-6FC35AFC2BE7}" id="{015D23E8-7F50-2A4B-BD46-18FAE99174ED}">
    <text xml:space="preserve">rot = vereinbart
grün = RG erledigt
</text>
  </threadedComment>
  <threadedComment ref="F22" personId="{24DC7268-5130-FF66-B6BB-6FC35AFC2BE7}" id="{7499869F-B874-D04E-BFA2-905A5CE7DB3A}">
    <text xml:space="preserve">schwarz = bezahlt
</text>
  </threadedComment>
  <threadedComment ref="H22" personId="{24DC7268-5130-FF66-B6BB-6FC35AFC2BE7}" id="{EE07F790-E110-D245-A7B9-CEE22568B4E7}">
    <text xml:space="preserve">rot = vereinbart
grün = RG erledigt
</text>
  </threadedComment>
  <threadedComment ref="I22" personId="{24DC7268-5130-FF66-B6BB-6FC35AFC2BE7}" id="{4A399FCA-EE0E-FB48-98D8-EB4AA23637FD}">
    <text xml:space="preserve">schwarz = bezahlt
</text>
  </threadedComment>
  <threadedComment ref="K22" personId="{24DC7268-5130-FF66-B6BB-6FC35AFC2BE7}" id="{1710B78A-D460-0046-8E31-C95849020457}">
    <text xml:space="preserve">rot = vereinbart
grün = RG erledigt
</text>
  </threadedComment>
  <threadedComment ref="L22" personId="{24DC7268-5130-FF66-B6BB-6FC35AFC2BE7}" id="{10926046-9268-734C-ACE1-7FBB4B45520C}">
    <text xml:space="preserve">schwarz = bezahlt
</text>
  </threadedComment>
  <threadedComment ref="N22" personId="{24DC7268-5130-FF66-B6BB-6FC35AFC2BE7}" id="{BB3665FA-4C87-E847-84AA-5C63D2AAC990}">
    <text xml:space="preserve">rot = vereinbart
grün = RG erledigt
</text>
  </threadedComment>
  <threadedComment ref="O22" personId="{24DC7268-5130-FF66-B6BB-6FC35AFC2BE7}" id="{76A9DA24-F102-9941-8957-2E51A6E1D61B}">
    <text xml:space="preserve">schwarz = bezahlt
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D4" personId="{24DC7268-5130-FF66-B6BB-6FC35AFC2BE7}" id="{62B9F5EF-B4BF-3449-8A4F-9BB4FE73B947}">
    <text xml:space="preserve">rot = vereinbart
grün = RG erledigt
</text>
  </threadedComment>
  <threadedComment ref="H4" personId="{24DC7268-5130-FF66-B6BB-6FC35AFC2BE7}" id="{1E1CD0B7-15FC-1F49-8985-33C3808699BE}">
    <text xml:space="preserve">rot = vereinbart
grün = RG erledigt
</text>
  </threadedComment>
  <threadedComment ref="L4" personId="{24DC7268-5130-FF66-B6BB-6FC35AFC2BE7}" id="{82EF7972-95EF-EB44-89D4-C97F56BDCFA6}">
    <text xml:space="preserve">rot = vereinbart
grün = RG erledigt
</text>
  </threadedComment>
  <threadedComment ref="P4" personId="{24DC7268-5130-FF66-B6BB-6FC35AFC2BE7}" id="{9A3A6437-E629-4F47-B468-3BD1F79C11CD}">
    <text xml:space="preserve">rot = vereinbart
grün = RG erledigt
</text>
  </threadedComment>
  <threadedComment ref="T4" personId="{24DC7268-5130-FF66-B6BB-6FC35AFC2BE7}" id="{5A8C55B0-0313-4B4A-ADC5-96A3EBD15954}">
    <text xml:space="preserve">rot = vereinbart
grün = RG erledigt
</text>
  </threadedComment>
  <threadedComment ref="X4" personId="{24DC7268-5130-FF66-B6BB-6FC35AFC2BE7}" id="{81847B3E-AC30-A142-8549-432E32EF824E}">
    <text xml:space="preserve">rot = vereinbart
grün = RG erledigt
</text>
  </threadedComment>
  <threadedComment ref="AB4" personId="{24DC7268-5130-FF66-B6BB-6FC35AFC2BE7}" id="{23F1889A-64DD-084C-A0C6-AFE907EA84A7}">
    <text xml:space="preserve">rot = vereinbart
grün = RG erledigt
</text>
  </threadedComment>
  <threadedComment ref="AF4" personId="{24DC7268-5130-FF66-B6BB-6FC35AFC2BE7}" id="{29829A6F-2144-4C4F-8F3D-7CDB798A9B79}">
    <text xml:space="preserve">rot = vereinbart
grün = RG erledigt
</text>
  </threadedComment>
  <threadedComment ref="AJ4" personId="{24DC7268-5130-FF66-B6BB-6FC35AFC2BE7}" id="{89EF3F27-DF9D-0040-996C-C75589028DA2}">
    <text xml:space="preserve">rot = vereinbart
grün = RG erledigt
</text>
  </threadedComment>
  <threadedComment ref="AN4" personId="{24DC7268-5130-FF66-B6BB-6FC35AFC2BE7}" id="{19663058-D871-9E45-8B52-5253E756324C}">
    <text xml:space="preserve">rot = vereinbart
grün = RG erledigt
</text>
  </threadedComment>
  <threadedComment ref="AR4" personId="{24DC7268-5130-FF66-B6BB-6FC35AFC2BE7}" id="{78A87F81-E2FE-1A4D-9BEC-0E3160FD4094}">
    <text xml:space="preserve">rot = vereinbart
grün = RG erledigt
</text>
  </threadedComment>
  <threadedComment ref="AV4" personId="{24DC7268-5130-FF66-B6BB-6FC35AFC2BE7}" id="{292C9CD7-A1F2-3744-9661-62C30847A8DA}">
    <text xml:space="preserve">rot = vereinbart
grün = RG erledigt
</text>
  </threadedComment>
  <threadedComment ref="F13" personId="{24DC7268-5130-FF66-B6BB-6FC35AFC2BE7}" id="{B3216B96-0A3A-F749-9CA4-75B1395F13D8}">
    <text xml:space="preserve">schwarz = bezahlt
</text>
  </threadedComment>
  <threadedComment ref="J13" personId="{24DC7268-5130-FF66-B6BB-6FC35AFC2BE7}" id="{68E50417-4BA5-284E-BB25-79526B2DCB41}">
    <text xml:space="preserve">schwarz = bezahlt
</text>
  </threadedComment>
  <threadedComment ref="N13" personId="{24DC7268-5130-FF66-B6BB-6FC35AFC2BE7}" id="{DC93178B-5516-F84C-92D4-3AFB7C9B6022}">
    <text xml:space="preserve">schwarz = bezahlt
</text>
  </threadedComment>
  <threadedComment ref="R13" personId="{24DC7268-5130-FF66-B6BB-6FC35AFC2BE7}" id="{B12D591E-F0D2-8C41-B08F-F28DFBCE2194}">
    <text xml:space="preserve">schwarz = bezahlt
</text>
  </threadedComment>
  <threadedComment ref="V13" personId="{24DC7268-5130-FF66-B6BB-6FC35AFC2BE7}" id="{2C3EE56C-DEF6-6E4C-AD90-B6CD41C7FAB4}">
    <text xml:space="preserve">schwarz = bezahlt
</text>
  </threadedComment>
  <threadedComment ref="Z13" personId="{24DC7268-5130-FF66-B6BB-6FC35AFC2BE7}" id="{DC071FB9-A5CB-024D-9164-32480585C809}">
    <text xml:space="preserve">schwarz = bezahlt
</text>
  </threadedComment>
  <threadedComment ref="AD13" personId="{24DC7268-5130-FF66-B6BB-6FC35AFC2BE7}" id="{17F4B4D4-8D79-E349-934A-3FB4CF948792}">
    <text xml:space="preserve">schwarz = bezahlt
</text>
  </threadedComment>
  <threadedComment ref="AH13" personId="{24DC7268-5130-FF66-B6BB-6FC35AFC2BE7}" id="{635B7507-FEE0-7240-BB97-EF1FC8C7A22F}">
    <text xml:space="preserve">schwarz = bezahlt
</text>
  </threadedComment>
  <threadedComment ref="AL13" personId="{24DC7268-5130-FF66-B6BB-6FC35AFC2BE7}" id="{0A17956E-ADB7-2E41-BAD1-026FCA9380CD}">
    <text xml:space="preserve">schwarz = bezahlt
</text>
  </threadedComment>
  <threadedComment ref="AP13" personId="{24DC7268-5130-FF66-B6BB-6FC35AFC2BE7}" id="{EC3EFD7A-3D0C-4A47-9E77-8495CA7C066A}">
    <text xml:space="preserve">schwarz = bezahlt
</text>
  </threadedComment>
  <threadedComment ref="AT13" personId="{24DC7268-5130-FF66-B6BB-6FC35AFC2BE7}" id="{E9B23FE2-AEA8-0245-A3F0-CA6E2B11A9EC}">
    <text xml:space="preserve">schwarz = bezahlt
</text>
  </threadedComment>
  <threadedComment ref="AX13" personId="{24DC7268-5130-FF66-B6BB-6FC35AFC2BE7}" id="{D514A80B-E365-DB41-AA69-BD005AE197C2}">
    <text xml:space="preserve">schwarz = bezahlt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3:AQ26"/>
  <sheetViews>
    <sheetView workbookViewId="0">
      <selection activeCell="G3" sqref="G3"/>
    </sheetView>
  </sheetViews>
  <sheetFormatPr baseColWidth="10" defaultRowHeight="16" x14ac:dyDescent="0.2"/>
  <cols>
    <col min="2" max="2" width="41.6640625" bestFit="1" customWidth="1"/>
    <col min="3" max="3" width="4.33203125" bestFit="1" customWidth="1"/>
    <col min="4" max="4" width="19.5" customWidth="1"/>
    <col min="5" max="5" width="17.1640625" customWidth="1"/>
    <col min="6" max="6" width="16.33203125" customWidth="1"/>
    <col min="7" max="7" width="18" customWidth="1"/>
    <col min="8" max="8" width="13.6640625" bestFit="1" customWidth="1"/>
    <col min="9" max="9" width="18.33203125" customWidth="1"/>
    <col min="10" max="10" width="16.6640625" bestFit="1" customWidth="1"/>
    <col min="11" max="11" width="13.6640625" bestFit="1" customWidth="1"/>
    <col min="12" max="12" width="13.1640625" customWidth="1"/>
    <col min="13" max="13" width="16.6640625" bestFit="1" customWidth="1"/>
    <col min="14" max="14" width="13.6640625" bestFit="1" customWidth="1"/>
    <col min="15" max="15" width="13" bestFit="1" customWidth="1"/>
    <col min="16" max="16" width="16.33203125" customWidth="1"/>
    <col min="17" max="17" width="15.6640625" customWidth="1"/>
    <col min="18" max="18" width="14" customWidth="1"/>
    <col min="19" max="19" width="16.6640625" bestFit="1" customWidth="1"/>
    <col min="20" max="21" width="13" bestFit="1" customWidth="1"/>
    <col min="22" max="22" width="16.6640625" bestFit="1" customWidth="1"/>
    <col min="23" max="23" width="14.1640625" bestFit="1" customWidth="1"/>
    <col min="24" max="24" width="13" bestFit="1" customWidth="1"/>
    <col min="25" max="25" width="16.6640625" bestFit="1" customWidth="1"/>
    <col min="26" max="26" width="13" bestFit="1" customWidth="1"/>
    <col min="27" max="27" width="14.33203125" customWidth="1"/>
    <col min="28" max="28" width="16.6640625" bestFit="1" customWidth="1"/>
    <col min="29" max="29" width="13" bestFit="1" customWidth="1"/>
    <col min="30" max="30" width="12.83203125" customWidth="1"/>
    <col min="31" max="31" width="16.6640625" bestFit="1" customWidth="1"/>
    <col min="32" max="33" width="13" bestFit="1" customWidth="1"/>
    <col min="34" max="34" width="16.6640625" bestFit="1" customWidth="1"/>
    <col min="35" max="35" width="13.83203125" bestFit="1" customWidth="1"/>
    <col min="36" max="36" width="13" bestFit="1" customWidth="1"/>
    <col min="37" max="37" width="16.6640625" bestFit="1" customWidth="1"/>
    <col min="38" max="38" width="12.83203125" bestFit="1" customWidth="1"/>
    <col min="39" max="39" width="13.33203125" customWidth="1"/>
    <col min="40" max="40" width="16.6640625" bestFit="1" customWidth="1"/>
    <col min="41" max="41" width="16.5" bestFit="1" customWidth="1"/>
    <col min="42" max="42" width="21.1640625" bestFit="1" customWidth="1"/>
  </cols>
  <sheetData>
    <row r="3" spans="2:43" ht="62" x14ac:dyDescent="0.7">
      <c r="B3" s="112">
        <v>2025</v>
      </c>
      <c r="C3" s="2"/>
      <c r="D3" s="294"/>
      <c r="E3" s="295" t="s">
        <v>35</v>
      </c>
      <c r="F3" s="4"/>
      <c r="G3" s="112"/>
      <c r="H3" s="112"/>
      <c r="I3" s="112"/>
      <c r="J3" s="5"/>
      <c r="K3" s="5"/>
      <c r="L3" s="6"/>
      <c r="M3" s="3"/>
      <c r="N3" s="3"/>
      <c r="O3" s="4"/>
      <c r="P3" s="3"/>
      <c r="Q3" s="7"/>
      <c r="R3" s="8"/>
      <c r="S3" s="7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9"/>
      <c r="AO3" s="10"/>
      <c r="AP3" s="9"/>
      <c r="AQ3" s="11"/>
    </row>
    <row r="4" spans="2:43" x14ac:dyDescent="0.2">
      <c r="B4" s="12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4"/>
      <c r="AO4" s="15"/>
      <c r="AP4" s="14"/>
      <c r="AQ4" s="12"/>
    </row>
    <row r="5" spans="2:43" ht="18" x14ac:dyDescent="0.2">
      <c r="B5" s="16" t="s">
        <v>1</v>
      </c>
      <c r="C5" s="17" t="s">
        <v>2</v>
      </c>
      <c r="D5" s="288">
        <v>45658</v>
      </c>
      <c r="E5" s="289"/>
      <c r="F5" s="290"/>
      <c r="G5" s="288">
        <v>45689</v>
      </c>
      <c r="H5" s="289"/>
      <c r="I5" s="290"/>
      <c r="J5" s="288">
        <v>45717</v>
      </c>
      <c r="K5" s="289"/>
      <c r="L5" s="290"/>
      <c r="M5" s="288">
        <v>45748</v>
      </c>
      <c r="N5" s="289"/>
      <c r="O5" s="290"/>
      <c r="P5" s="288">
        <v>45778</v>
      </c>
      <c r="Q5" s="289"/>
      <c r="R5" s="290"/>
      <c r="S5" s="288">
        <v>45809</v>
      </c>
      <c r="T5" s="289"/>
      <c r="U5" s="290"/>
      <c r="V5" s="288">
        <v>45839</v>
      </c>
      <c r="W5" s="289"/>
      <c r="X5" s="290"/>
      <c r="Y5" s="288">
        <v>45870</v>
      </c>
      <c r="Z5" s="289"/>
      <c r="AA5" s="290"/>
      <c r="AB5" s="288">
        <v>45901</v>
      </c>
      <c r="AC5" s="289"/>
      <c r="AD5" s="290"/>
      <c r="AE5" s="288">
        <v>45931</v>
      </c>
      <c r="AF5" s="289"/>
      <c r="AG5" s="290"/>
      <c r="AH5" s="288">
        <v>45962</v>
      </c>
      <c r="AI5" s="289"/>
      <c r="AJ5" s="290"/>
      <c r="AK5" s="288">
        <v>45992</v>
      </c>
      <c r="AL5" s="289"/>
      <c r="AM5" s="290"/>
      <c r="AN5" s="291" t="s">
        <v>3</v>
      </c>
      <c r="AO5" s="292"/>
      <c r="AP5" s="293"/>
      <c r="AQ5" s="18" t="s">
        <v>4</v>
      </c>
    </row>
    <row r="6" spans="2:43" ht="18" x14ac:dyDescent="0.2">
      <c r="B6" s="19" t="s">
        <v>5</v>
      </c>
      <c r="C6" s="20"/>
      <c r="D6" s="21" t="s">
        <v>6</v>
      </c>
      <c r="E6" s="22" t="s">
        <v>7</v>
      </c>
      <c r="F6" s="23" t="s">
        <v>8</v>
      </c>
      <c r="G6" s="21" t="s">
        <v>6</v>
      </c>
      <c r="H6" s="22" t="s">
        <v>7</v>
      </c>
      <c r="I6" s="23" t="s">
        <v>8</v>
      </c>
      <c r="J6" s="21" t="s">
        <v>6</v>
      </c>
      <c r="K6" s="22" t="s">
        <v>7</v>
      </c>
      <c r="L6" s="23" t="s">
        <v>8</v>
      </c>
      <c r="M6" s="21" t="s">
        <v>6</v>
      </c>
      <c r="N6" s="22" t="s">
        <v>7</v>
      </c>
      <c r="O6" s="23" t="s">
        <v>8</v>
      </c>
      <c r="P6" s="24" t="s">
        <v>6</v>
      </c>
      <c r="Q6" s="25" t="s">
        <v>9</v>
      </c>
      <c r="R6" s="26" t="s">
        <v>8</v>
      </c>
      <c r="S6" s="21" t="s">
        <v>6</v>
      </c>
      <c r="T6" s="22" t="s">
        <v>10</v>
      </c>
      <c r="U6" s="23" t="s">
        <v>8</v>
      </c>
      <c r="V6" s="21" t="s">
        <v>6</v>
      </c>
      <c r="W6" s="22" t="s">
        <v>10</v>
      </c>
      <c r="X6" s="23" t="s">
        <v>8</v>
      </c>
      <c r="Y6" s="21" t="s">
        <v>6</v>
      </c>
      <c r="Z6" s="22" t="s">
        <v>10</v>
      </c>
      <c r="AA6" s="23" t="s">
        <v>8</v>
      </c>
      <c r="AB6" s="21" t="s">
        <v>6</v>
      </c>
      <c r="AC6" s="22" t="s">
        <v>10</v>
      </c>
      <c r="AD6" s="23" t="s">
        <v>8</v>
      </c>
      <c r="AE6" s="21" t="s">
        <v>6</v>
      </c>
      <c r="AF6" s="22" t="s">
        <v>10</v>
      </c>
      <c r="AG6" s="23" t="s">
        <v>8</v>
      </c>
      <c r="AH6" s="21" t="s">
        <v>6</v>
      </c>
      <c r="AI6" s="22" t="s">
        <v>10</v>
      </c>
      <c r="AJ6" s="23" t="s">
        <v>8</v>
      </c>
      <c r="AK6" s="21" t="s">
        <v>6</v>
      </c>
      <c r="AL6" s="22" t="s">
        <v>10</v>
      </c>
      <c r="AM6" s="23" t="s">
        <v>8</v>
      </c>
      <c r="AN6" s="27" t="s">
        <v>6</v>
      </c>
      <c r="AO6" s="28" t="s">
        <v>10</v>
      </c>
      <c r="AP6" s="29" t="s">
        <v>8</v>
      </c>
      <c r="AQ6" s="30"/>
    </row>
    <row r="7" spans="2:43" x14ac:dyDescent="0.2">
      <c r="B7" s="31" t="s">
        <v>11</v>
      </c>
      <c r="C7" s="32"/>
      <c r="D7" s="33"/>
      <c r="E7" s="34"/>
      <c r="F7" s="35"/>
      <c r="G7" s="33"/>
      <c r="H7" s="36"/>
      <c r="I7" s="37"/>
      <c r="J7" s="33"/>
      <c r="K7" s="36"/>
      <c r="L7" s="37"/>
      <c r="M7" s="33"/>
      <c r="N7" s="36"/>
      <c r="O7" s="37"/>
      <c r="P7" s="38"/>
      <c r="Q7" s="36"/>
      <c r="R7" s="37"/>
      <c r="S7" s="33"/>
      <c r="T7" s="36"/>
      <c r="U7" s="37"/>
      <c r="V7" s="33"/>
      <c r="W7" s="36"/>
      <c r="X7" s="37"/>
      <c r="Y7" s="33"/>
      <c r="Z7" s="36"/>
      <c r="AA7" s="37"/>
      <c r="AB7" s="33"/>
      <c r="AC7" s="36"/>
      <c r="AD7" s="37"/>
      <c r="AE7" s="33"/>
      <c r="AF7" s="36"/>
      <c r="AG7" s="37"/>
      <c r="AH7" s="33"/>
      <c r="AI7" s="36"/>
      <c r="AJ7" s="37"/>
      <c r="AK7" s="33"/>
      <c r="AL7" s="36"/>
      <c r="AM7" s="37"/>
      <c r="AN7" s="39">
        <f t="shared" ref="AN7:AN8" si="0">D7+G7+J7+M7+P7+S7+V7+Y7+AB7+AE7+AH7+AK7</f>
        <v>0</v>
      </c>
      <c r="AO7" s="40">
        <f t="shared" ref="AO7:AO8" si="1">N7+Q7+T7+W7+Z7+AC7+AF7+AI7+AL7+K7+H7+E7</f>
        <v>0</v>
      </c>
      <c r="AP7" s="41">
        <f t="shared" ref="AP7:AP9" si="2">F7+I7+O7+R7+X7+AA7+AD7+AG7+AJ7+AM7+L7+U7</f>
        <v>0</v>
      </c>
      <c r="AQ7" s="42"/>
    </row>
    <row r="8" spans="2:43" x14ac:dyDescent="0.2">
      <c r="B8" s="31" t="s">
        <v>12</v>
      </c>
      <c r="C8" s="32"/>
      <c r="D8" s="33"/>
      <c r="E8" s="43"/>
      <c r="F8" s="35"/>
      <c r="G8" s="33"/>
      <c r="H8" s="36"/>
      <c r="I8" s="37"/>
      <c r="J8" s="33"/>
      <c r="K8" s="36"/>
      <c r="L8" s="37"/>
      <c r="M8" s="33"/>
      <c r="N8" s="36"/>
      <c r="O8" s="37"/>
      <c r="P8" s="38"/>
      <c r="Q8" s="36"/>
      <c r="R8" s="37"/>
      <c r="S8" s="33"/>
      <c r="T8" s="36"/>
      <c r="U8" s="37"/>
      <c r="V8" s="33"/>
      <c r="W8" s="36"/>
      <c r="X8" s="37"/>
      <c r="Y8" s="33"/>
      <c r="Z8" s="36"/>
      <c r="AA8" s="37"/>
      <c r="AB8" s="33"/>
      <c r="AC8" s="36"/>
      <c r="AD8" s="37"/>
      <c r="AE8" s="33"/>
      <c r="AF8" s="36"/>
      <c r="AG8" s="37"/>
      <c r="AH8" s="33"/>
      <c r="AI8" s="36"/>
      <c r="AJ8" s="37"/>
      <c r="AK8" s="33"/>
      <c r="AL8" s="36"/>
      <c r="AM8" s="37"/>
      <c r="AN8" s="39">
        <f t="shared" si="0"/>
        <v>0</v>
      </c>
      <c r="AO8" s="40">
        <f t="shared" si="1"/>
        <v>0</v>
      </c>
      <c r="AP8" s="41">
        <f t="shared" si="2"/>
        <v>0</v>
      </c>
      <c r="AQ8" s="42"/>
    </row>
    <row r="9" spans="2:43" x14ac:dyDescent="0.2">
      <c r="B9" s="44" t="s">
        <v>3</v>
      </c>
      <c r="C9" s="45"/>
      <c r="D9" s="46"/>
      <c r="E9" s="47">
        <f t="shared" ref="E9:AM9" si="3">SUM(E7:E8)</f>
        <v>0</v>
      </c>
      <c r="F9" s="46">
        <f t="shared" si="3"/>
        <v>0</v>
      </c>
      <c r="G9" s="46">
        <f t="shared" si="3"/>
        <v>0</v>
      </c>
      <c r="H9" s="47">
        <f t="shared" si="3"/>
        <v>0</v>
      </c>
      <c r="I9" s="46">
        <f t="shared" si="3"/>
        <v>0</v>
      </c>
      <c r="J9" s="46">
        <f t="shared" si="3"/>
        <v>0</v>
      </c>
      <c r="K9" s="47">
        <f t="shared" si="3"/>
        <v>0</v>
      </c>
      <c r="L9" s="46">
        <f t="shared" si="3"/>
        <v>0</v>
      </c>
      <c r="M9" s="46">
        <f t="shared" si="3"/>
        <v>0</v>
      </c>
      <c r="N9" s="47">
        <f t="shared" si="3"/>
        <v>0</v>
      </c>
      <c r="O9" s="46">
        <f t="shared" si="3"/>
        <v>0</v>
      </c>
      <c r="P9" s="46">
        <f t="shared" si="3"/>
        <v>0</v>
      </c>
      <c r="Q9" s="47">
        <f t="shared" si="3"/>
        <v>0</v>
      </c>
      <c r="R9" s="46">
        <f t="shared" si="3"/>
        <v>0</v>
      </c>
      <c r="S9" s="46">
        <f t="shared" si="3"/>
        <v>0</v>
      </c>
      <c r="T9" s="47">
        <f t="shared" si="3"/>
        <v>0</v>
      </c>
      <c r="U9" s="46">
        <f t="shared" si="3"/>
        <v>0</v>
      </c>
      <c r="V9" s="46">
        <f t="shared" si="3"/>
        <v>0</v>
      </c>
      <c r="W9" s="47">
        <f t="shared" si="3"/>
        <v>0</v>
      </c>
      <c r="X9" s="46">
        <f t="shared" si="3"/>
        <v>0</v>
      </c>
      <c r="Y9" s="46">
        <f t="shared" si="3"/>
        <v>0</v>
      </c>
      <c r="Z9" s="47">
        <f t="shared" si="3"/>
        <v>0</v>
      </c>
      <c r="AA9" s="46">
        <f t="shared" si="3"/>
        <v>0</v>
      </c>
      <c r="AB9" s="46">
        <f t="shared" si="3"/>
        <v>0</v>
      </c>
      <c r="AC9" s="47">
        <f t="shared" si="3"/>
        <v>0</v>
      </c>
      <c r="AD9" s="46">
        <f t="shared" si="3"/>
        <v>0</v>
      </c>
      <c r="AE9" s="46">
        <f t="shared" si="3"/>
        <v>0</v>
      </c>
      <c r="AF9" s="47">
        <f t="shared" si="3"/>
        <v>0</v>
      </c>
      <c r="AG9" s="46">
        <f t="shared" si="3"/>
        <v>0</v>
      </c>
      <c r="AH9" s="46">
        <f t="shared" si="3"/>
        <v>0</v>
      </c>
      <c r="AI9" s="47">
        <f t="shared" si="3"/>
        <v>0</v>
      </c>
      <c r="AJ9" s="46">
        <f t="shared" si="3"/>
        <v>0</v>
      </c>
      <c r="AK9" s="46">
        <f t="shared" si="3"/>
        <v>0</v>
      </c>
      <c r="AL9" s="47">
        <f t="shared" si="3"/>
        <v>0</v>
      </c>
      <c r="AM9" s="46">
        <f t="shared" si="3"/>
        <v>0</v>
      </c>
      <c r="AN9" s="48"/>
      <c r="AO9" s="48">
        <f>SUM(AO7:AO8)</f>
        <v>0</v>
      </c>
      <c r="AP9" s="48">
        <f t="shared" si="2"/>
        <v>0</v>
      </c>
      <c r="AQ9" s="49" t="e">
        <f>AP9/AP26</f>
        <v>#REF!</v>
      </c>
    </row>
    <row r="10" spans="2:43" ht="18" x14ac:dyDescent="0.2">
      <c r="B10" s="50" t="s">
        <v>13</v>
      </c>
      <c r="C10" s="51"/>
      <c r="D10" s="27" t="s">
        <v>6</v>
      </c>
      <c r="E10" s="28" t="s">
        <v>7</v>
      </c>
      <c r="F10" s="29" t="s">
        <v>8</v>
      </c>
      <c r="G10" s="27" t="s">
        <v>6</v>
      </c>
      <c r="H10" s="28" t="s">
        <v>7</v>
      </c>
      <c r="I10" s="29" t="s">
        <v>8</v>
      </c>
      <c r="J10" s="27" t="s">
        <v>6</v>
      </c>
      <c r="K10" s="28" t="s">
        <v>7</v>
      </c>
      <c r="L10" s="29" t="s">
        <v>8</v>
      </c>
      <c r="M10" s="27" t="s">
        <v>6</v>
      </c>
      <c r="N10" s="28" t="s">
        <v>7</v>
      </c>
      <c r="O10" s="29" t="s">
        <v>8</v>
      </c>
      <c r="P10" s="52" t="s">
        <v>6</v>
      </c>
      <c r="Q10" s="53" t="s">
        <v>7</v>
      </c>
      <c r="R10" s="54" t="s">
        <v>8</v>
      </c>
      <c r="S10" s="27" t="s">
        <v>6</v>
      </c>
      <c r="T10" s="28" t="s">
        <v>10</v>
      </c>
      <c r="U10" s="29" t="s">
        <v>8</v>
      </c>
      <c r="V10" s="27" t="s">
        <v>6</v>
      </c>
      <c r="W10" s="28" t="s">
        <v>10</v>
      </c>
      <c r="X10" s="29" t="s">
        <v>8</v>
      </c>
      <c r="Y10" s="27" t="s">
        <v>6</v>
      </c>
      <c r="Z10" s="28" t="s">
        <v>10</v>
      </c>
      <c r="AA10" s="29" t="s">
        <v>8</v>
      </c>
      <c r="AB10" s="27" t="s">
        <v>6</v>
      </c>
      <c r="AC10" s="28" t="s">
        <v>10</v>
      </c>
      <c r="AD10" s="29" t="s">
        <v>8</v>
      </c>
      <c r="AE10" s="27" t="s">
        <v>6</v>
      </c>
      <c r="AF10" s="28" t="s">
        <v>10</v>
      </c>
      <c r="AG10" s="29" t="s">
        <v>8</v>
      </c>
      <c r="AH10" s="27" t="s">
        <v>6</v>
      </c>
      <c r="AI10" s="28" t="s">
        <v>10</v>
      </c>
      <c r="AJ10" s="29" t="s">
        <v>8</v>
      </c>
      <c r="AK10" s="27" t="s">
        <v>6</v>
      </c>
      <c r="AL10" s="28" t="s">
        <v>10</v>
      </c>
      <c r="AM10" s="29" t="s">
        <v>8</v>
      </c>
      <c r="AN10" s="27" t="s">
        <v>6</v>
      </c>
      <c r="AO10" s="28" t="s">
        <v>10</v>
      </c>
      <c r="AP10" s="29" t="s">
        <v>8</v>
      </c>
      <c r="AQ10" s="55"/>
    </row>
    <row r="11" spans="2:43" x14ac:dyDescent="0.2">
      <c r="B11" s="56"/>
      <c r="C11" s="57">
        <v>7</v>
      </c>
      <c r="D11" s="33"/>
      <c r="E11" s="36"/>
      <c r="F11" s="37"/>
      <c r="G11" s="33"/>
      <c r="H11" s="36"/>
      <c r="I11" s="37"/>
      <c r="J11" s="33"/>
      <c r="K11" s="36"/>
      <c r="L11" s="37"/>
      <c r="M11" s="33"/>
      <c r="N11" s="36"/>
      <c r="O11" s="37"/>
      <c r="P11" s="38"/>
      <c r="Q11" s="36"/>
      <c r="R11" s="37"/>
      <c r="S11" s="33"/>
      <c r="T11" s="36"/>
      <c r="U11" s="37"/>
      <c r="V11" s="33"/>
      <c r="W11" s="36"/>
      <c r="X11" s="37"/>
      <c r="Y11" s="33"/>
      <c r="Z11" s="36"/>
      <c r="AA11" s="37"/>
      <c r="AB11" s="33"/>
      <c r="AC11" s="36"/>
      <c r="AD11" s="37"/>
      <c r="AE11" s="33"/>
      <c r="AF11" s="36"/>
      <c r="AG11" s="37"/>
      <c r="AH11" s="33"/>
      <c r="AI11" s="36"/>
      <c r="AJ11" s="37"/>
      <c r="AK11" s="33"/>
      <c r="AL11" s="36"/>
      <c r="AM11" s="37"/>
      <c r="AN11" s="39">
        <f t="shared" ref="AN11:AN16" si="4">D11+G11+J11+M11+P11+S11+V11+Y11+AB11+AE11+AH11+AK11</f>
        <v>0</v>
      </c>
      <c r="AO11" s="40">
        <f t="shared" ref="AO11:AO16" si="5">N11+Q11+T11+W11+Z11+AC11+AF11+AI11+AL11+K11+H11+E11</f>
        <v>0</v>
      </c>
      <c r="AP11" s="41">
        <f t="shared" ref="AP11:AP16" si="6">F11+I11+O11+R11+X11+AA11+AD11+AG11+AJ11+AM11+L11+U11</f>
        <v>0</v>
      </c>
      <c r="AQ11" s="59"/>
    </row>
    <row r="12" spans="2:43" x14ac:dyDescent="0.2">
      <c r="B12" s="56"/>
      <c r="C12" s="57">
        <v>8</v>
      </c>
      <c r="D12" s="33"/>
      <c r="E12" s="36"/>
      <c r="F12" s="37"/>
      <c r="G12" s="33"/>
      <c r="H12" s="36"/>
      <c r="I12" s="37"/>
      <c r="J12" s="33"/>
      <c r="K12" s="36"/>
      <c r="L12" s="37"/>
      <c r="M12" s="33"/>
      <c r="N12" s="36"/>
      <c r="O12" s="37"/>
      <c r="P12" s="38"/>
      <c r="Q12" s="36"/>
      <c r="R12" s="37"/>
      <c r="S12" s="33"/>
      <c r="T12" s="36"/>
      <c r="U12" s="37"/>
      <c r="V12" s="33"/>
      <c r="W12" s="36"/>
      <c r="X12" s="37"/>
      <c r="Y12" s="33"/>
      <c r="Z12" s="36"/>
      <c r="AA12" s="37"/>
      <c r="AB12" s="33"/>
      <c r="AC12" s="36"/>
      <c r="AD12" s="37"/>
      <c r="AE12" s="33"/>
      <c r="AF12" s="36"/>
      <c r="AG12" s="37"/>
      <c r="AH12" s="33"/>
      <c r="AI12" s="36"/>
      <c r="AJ12" s="37"/>
      <c r="AK12" s="33"/>
      <c r="AL12" s="36"/>
      <c r="AM12" s="37"/>
      <c r="AN12" s="39">
        <f t="shared" si="4"/>
        <v>0</v>
      </c>
      <c r="AO12" s="40">
        <f t="shared" si="5"/>
        <v>0</v>
      </c>
      <c r="AP12" s="41">
        <f t="shared" si="6"/>
        <v>0</v>
      </c>
      <c r="AQ12" s="59"/>
    </row>
    <row r="13" spans="2:43" x14ac:dyDescent="0.2">
      <c r="B13" s="56"/>
      <c r="C13" s="57">
        <v>9</v>
      </c>
      <c r="D13" s="33"/>
      <c r="E13" s="36"/>
      <c r="F13" s="37"/>
      <c r="G13" s="33"/>
      <c r="H13" s="36"/>
      <c r="I13" s="37"/>
      <c r="J13" s="33"/>
      <c r="K13" s="36"/>
      <c r="L13" s="37"/>
      <c r="M13" s="33"/>
      <c r="N13" s="36"/>
      <c r="O13" s="37"/>
      <c r="P13" s="38"/>
      <c r="Q13" s="36"/>
      <c r="R13" s="37"/>
      <c r="S13" s="33"/>
      <c r="T13" s="36"/>
      <c r="U13" s="37"/>
      <c r="V13" s="33"/>
      <c r="W13" s="36"/>
      <c r="X13" s="37"/>
      <c r="Y13" s="33"/>
      <c r="Z13" s="36"/>
      <c r="AA13" s="37"/>
      <c r="AB13" s="33"/>
      <c r="AC13" s="36"/>
      <c r="AD13" s="37"/>
      <c r="AE13" s="33"/>
      <c r="AF13" s="36"/>
      <c r="AG13" s="37"/>
      <c r="AH13" s="33"/>
      <c r="AI13" s="36"/>
      <c r="AJ13" s="37"/>
      <c r="AK13" s="33"/>
      <c r="AL13" s="36"/>
      <c r="AM13" s="37"/>
      <c r="AN13" s="39">
        <f t="shared" si="4"/>
        <v>0</v>
      </c>
      <c r="AO13" s="40">
        <f t="shared" si="5"/>
        <v>0</v>
      </c>
      <c r="AP13" s="41">
        <f t="shared" si="6"/>
        <v>0</v>
      </c>
      <c r="AQ13" s="59"/>
    </row>
    <row r="14" spans="2:43" x14ac:dyDescent="0.2">
      <c r="B14" s="56"/>
      <c r="C14" s="57">
        <v>10</v>
      </c>
      <c r="D14" s="61"/>
      <c r="E14" s="36"/>
      <c r="F14" s="37"/>
      <c r="G14" s="61"/>
      <c r="H14" s="36"/>
      <c r="I14" s="37"/>
      <c r="J14" s="61"/>
      <c r="K14" s="36"/>
      <c r="L14" s="37"/>
      <c r="M14" s="61"/>
      <c r="N14" s="36"/>
      <c r="O14" s="37"/>
      <c r="P14" s="62"/>
      <c r="Q14" s="36"/>
      <c r="R14" s="37"/>
      <c r="S14" s="61"/>
      <c r="T14" s="36"/>
      <c r="U14" s="37"/>
      <c r="V14" s="61"/>
      <c r="W14" s="36"/>
      <c r="X14" s="37"/>
      <c r="Y14" s="61"/>
      <c r="Z14" s="36"/>
      <c r="AA14" s="37"/>
      <c r="AB14" s="33"/>
      <c r="AC14" s="36"/>
      <c r="AD14" s="37"/>
      <c r="AE14" s="63"/>
      <c r="AF14" s="36"/>
      <c r="AG14" s="37"/>
      <c r="AH14" s="63"/>
      <c r="AI14" s="36"/>
      <c r="AJ14" s="37"/>
      <c r="AK14" s="63"/>
      <c r="AL14" s="36"/>
      <c r="AM14" s="37"/>
      <c r="AN14" s="39">
        <f t="shared" si="4"/>
        <v>0</v>
      </c>
      <c r="AO14" s="40">
        <f t="shared" si="5"/>
        <v>0</v>
      </c>
      <c r="AP14" s="41">
        <f t="shared" si="6"/>
        <v>0</v>
      </c>
      <c r="AQ14" s="59"/>
    </row>
    <row r="15" spans="2:43" x14ac:dyDescent="0.2">
      <c r="B15" s="56"/>
      <c r="C15" s="64">
        <v>11</v>
      </c>
      <c r="D15" s="61"/>
      <c r="E15" s="36"/>
      <c r="F15" s="37"/>
      <c r="G15" s="61"/>
      <c r="H15" s="36"/>
      <c r="I15" s="37"/>
      <c r="J15" s="61"/>
      <c r="K15" s="36"/>
      <c r="L15" s="37"/>
      <c r="M15" s="61"/>
      <c r="N15" s="36"/>
      <c r="O15" s="37"/>
      <c r="P15" s="62"/>
      <c r="Q15" s="36"/>
      <c r="R15" s="37"/>
      <c r="S15" s="61"/>
      <c r="T15" s="36"/>
      <c r="U15" s="37"/>
      <c r="V15" s="61"/>
      <c r="W15" s="36"/>
      <c r="X15" s="37"/>
      <c r="Y15" s="61"/>
      <c r="Z15" s="36"/>
      <c r="AA15" s="37"/>
      <c r="AB15" s="33"/>
      <c r="AC15" s="36"/>
      <c r="AD15" s="37"/>
      <c r="AE15" s="63"/>
      <c r="AF15" s="36"/>
      <c r="AG15" s="37"/>
      <c r="AH15" s="63"/>
      <c r="AI15" s="36"/>
      <c r="AJ15" s="37"/>
      <c r="AK15" s="63"/>
      <c r="AL15" s="36"/>
      <c r="AM15" s="37"/>
      <c r="AN15" s="39">
        <f t="shared" si="4"/>
        <v>0</v>
      </c>
      <c r="AO15" s="40">
        <f t="shared" si="5"/>
        <v>0</v>
      </c>
      <c r="AP15" s="41">
        <f t="shared" si="6"/>
        <v>0</v>
      </c>
      <c r="AQ15" s="59"/>
    </row>
    <row r="16" spans="2:43" x14ac:dyDescent="0.2">
      <c r="B16" s="56"/>
      <c r="C16" s="64">
        <v>12</v>
      </c>
      <c r="D16" s="61"/>
      <c r="E16" s="36"/>
      <c r="F16" s="37"/>
      <c r="G16" s="61"/>
      <c r="H16" s="36"/>
      <c r="I16" s="37"/>
      <c r="J16" s="61"/>
      <c r="K16" s="36"/>
      <c r="L16" s="37"/>
      <c r="M16" s="61"/>
      <c r="N16" s="36"/>
      <c r="O16" s="37"/>
      <c r="P16" s="62"/>
      <c r="Q16" s="36"/>
      <c r="R16" s="37"/>
      <c r="S16" s="61"/>
      <c r="T16" s="36"/>
      <c r="U16" s="37"/>
      <c r="V16" s="61"/>
      <c r="W16" s="36"/>
      <c r="X16" s="37"/>
      <c r="Y16" s="61"/>
      <c r="Z16" s="36"/>
      <c r="AA16" s="37"/>
      <c r="AB16" s="33"/>
      <c r="AC16" s="36"/>
      <c r="AD16" s="37"/>
      <c r="AE16" s="63"/>
      <c r="AF16" s="36"/>
      <c r="AG16" s="37"/>
      <c r="AH16" s="63"/>
      <c r="AI16" s="36"/>
      <c r="AJ16" s="37"/>
      <c r="AK16" s="63"/>
      <c r="AL16" s="36"/>
      <c r="AM16" s="37"/>
      <c r="AN16" s="39">
        <f t="shared" si="4"/>
        <v>0</v>
      </c>
      <c r="AO16" s="40">
        <f t="shared" si="5"/>
        <v>0</v>
      </c>
      <c r="AP16" s="41">
        <f t="shared" si="6"/>
        <v>0</v>
      </c>
      <c r="AQ16" s="59"/>
    </row>
    <row r="17" spans="2:43" ht="17" thickBot="1" x14ac:dyDescent="0.25">
      <c r="B17" s="44" t="s">
        <v>3</v>
      </c>
      <c r="C17" s="65"/>
      <c r="D17" s="66"/>
      <c r="E17" s="66">
        <f t="shared" ref="E17:AM17" si="7">SUM(E11:E16)</f>
        <v>0</v>
      </c>
      <c r="F17" s="66">
        <f t="shared" si="7"/>
        <v>0</v>
      </c>
      <c r="G17" s="66">
        <f t="shared" si="7"/>
        <v>0</v>
      </c>
      <c r="H17" s="66">
        <f t="shared" si="7"/>
        <v>0</v>
      </c>
      <c r="I17" s="66">
        <f t="shared" si="7"/>
        <v>0</v>
      </c>
      <c r="J17" s="67">
        <f t="shared" si="7"/>
        <v>0</v>
      </c>
      <c r="K17" s="67">
        <f t="shared" si="7"/>
        <v>0</v>
      </c>
      <c r="L17" s="67">
        <f t="shared" si="7"/>
        <v>0</v>
      </c>
      <c r="M17" s="67">
        <f t="shared" si="7"/>
        <v>0</v>
      </c>
      <c r="N17" s="67">
        <f t="shared" si="7"/>
        <v>0</v>
      </c>
      <c r="O17" s="67">
        <f t="shared" si="7"/>
        <v>0</v>
      </c>
      <c r="P17" s="67">
        <f t="shared" si="7"/>
        <v>0</v>
      </c>
      <c r="Q17" s="67">
        <f t="shared" si="7"/>
        <v>0</v>
      </c>
      <c r="R17" s="67">
        <f t="shared" si="7"/>
        <v>0</v>
      </c>
      <c r="S17" s="67">
        <f t="shared" si="7"/>
        <v>0</v>
      </c>
      <c r="T17" s="67">
        <f t="shared" si="7"/>
        <v>0</v>
      </c>
      <c r="U17" s="67">
        <f t="shared" si="7"/>
        <v>0</v>
      </c>
      <c r="V17" s="67">
        <f t="shared" si="7"/>
        <v>0</v>
      </c>
      <c r="W17" s="67">
        <f t="shared" si="7"/>
        <v>0</v>
      </c>
      <c r="X17" s="67">
        <f t="shared" si="7"/>
        <v>0</v>
      </c>
      <c r="Y17" s="67">
        <f t="shared" si="7"/>
        <v>0</v>
      </c>
      <c r="Z17" s="67">
        <f t="shared" si="7"/>
        <v>0</v>
      </c>
      <c r="AA17" s="67">
        <f t="shared" si="7"/>
        <v>0</v>
      </c>
      <c r="AB17" s="67">
        <f t="shared" si="7"/>
        <v>0</v>
      </c>
      <c r="AC17" s="67">
        <f t="shared" si="7"/>
        <v>0</v>
      </c>
      <c r="AD17" s="67">
        <f t="shared" si="7"/>
        <v>0</v>
      </c>
      <c r="AE17" s="67">
        <f t="shared" si="7"/>
        <v>0</v>
      </c>
      <c r="AF17" s="67">
        <f t="shared" si="7"/>
        <v>0</v>
      </c>
      <c r="AG17" s="67">
        <f t="shared" si="7"/>
        <v>0</v>
      </c>
      <c r="AH17" s="67">
        <f t="shared" si="7"/>
        <v>0</v>
      </c>
      <c r="AI17" s="67">
        <f t="shared" si="7"/>
        <v>0</v>
      </c>
      <c r="AJ17" s="67">
        <f t="shared" si="7"/>
        <v>0</v>
      </c>
      <c r="AK17" s="67">
        <f t="shared" si="7"/>
        <v>0</v>
      </c>
      <c r="AL17" s="67">
        <f t="shared" si="7"/>
        <v>0</v>
      </c>
      <c r="AM17" s="67">
        <f t="shared" si="7"/>
        <v>0</v>
      </c>
      <c r="AN17" s="68"/>
      <c r="AO17" s="48">
        <f>SUM(AO11:AO15)</f>
        <v>0</v>
      </c>
      <c r="AP17" s="68">
        <f>SUM(AP11:AP16)</f>
        <v>0</v>
      </c>
      <c r="AQ17" s="49" t="e">
        <f>AP17/AP26</f>
        <v>#REF!</v>
      </c>
    </row>
    <row r="18" spans="2:43" ht="18" x14ac:dyDescent="0.2">
      <c r="B18" s="74" t="s">
        <v>15</v>
      </c>
      <c r="C18" s="75"/>
      <c r="D18" s="27" t="s">
        <v>6</v>
      </c>
      <c r="E18" s="28" t="s">
        <v>7</v>
      </c>
      <c r="F18" s="29" t="s">
        <v>8</v>
      </c>
      <c r="G18" s="27" t="s">
        <v>6</v>
      </c>
      <c r="H18" s="28" t="s">
        <v>7</v>
      </c>
      <c r="I18" s="29" t="s">
        <v>8</v>
      </c>
      <c r="J18" s="27" t="s">
        <v>6</v>
      </c>
      <c r="K18" s="28" t="s">
        <v>7</v>
      </c>
      <c r="L18" s="29" t="s">
        <v>8</v>
      </c>
      <c r="M18" s="27" t="s">
        <v>6</v>
      </c>
      <c r="N18" s="28" t="s">
        <v>7</v>
      </c>
      <c r="O18" s="29" t="s">
        <v>8</v>
      </c>
      <c r="P18" s="69" t="s">
        <v>6</v>
      </c>
      <c r="Q18" s="28" t="s">
        <v>7</v>
      </c>
      <c r="R18" s="29" t="s">
        <v>8</v>
      </c>
      <c r="S18" s="27" t="s">
        <v>6</v>
      </c>
      <c r="T18" s="28" t="s">
        <v>10</v>
      </c>
      <c r="U18" s="29" t="s">
        <v>8</v>
      </c>
      <c r="V18" s="27" t="s">
        <v>6</v>
      </c>
      <c r="W18" s="28" t="s">
        <v>10</v>
      </c>
      <c r="X18" s="29" t="s">
        <v>8</v>
      </c>
      <c r="Y18" s="27" t="s">
        <v>6</v>
      </c>
      <c r="Z18" s="28" t="s">
        <v>10</v>
      </c>
      <c r="AA18" s="29" t="s">
        <v>8</v>
      </c>
      <c r="AB18" s="27" t="s">
        <v>6</v>
      </c>
      <c r="AC18" s="28" t="s">
        <v>10</v>
      </c>
      <c r="AD18" s="29" t="s">
        <v>8</v>
      </c>
      <c r="AE18" s="27" t="s">
        <v>6</v>
      </c>
      <c r="AF18" s="28" t="s">
        <v>10</v>
      </c>
      <c r="AG18" s="29" t="s">
        <v>8</v>
      </c>
      <c r="AH18" s="27" t="s">
        <v>6</v>
      </c>
      <c r="AI18" s="28" t="s">
        <v>10</v>
      </c>
      <c r="AJ18" s="29" t="s">
        <v>8</v>
      </c>
      <c r="AK18" s="27" t="s">
        <v>6</v>
      </c>
      <c r="AL18" s="28" t="s">
        <v>10</v>
      </c>
      <c r="AM18" s="29" t="s">
        <v>8</v>
      </c>
      <c r="AN18" s="27" t="s">
        <v>6</v>
      </c>
      <c r="AO18" s="28" t="s">
        <v>10</v>
      </c>
      <c r="AP18" s="29" t="s">
        <v>8</v>
      </c>
      <c r="AQ18" s="76"/>
    </row>
    <row r="19" spans="2:43" x14ac:dyDescent="0.2">
      <c r="B19" s="77"/>
      <c r="C19" s="78">
        <v>1</v>
      </c>
      <c r="D19" s="70"/>
      <c r="E19" s="36"/>
      <c r="F19" s="37"/>
      <c r="G19" s="70"/>
      <c r="H19" s="36"/>
      <c r="I19" s="37"/>
      <c r="J19" s="70"/>
      <c r="K19" s="36"/>
      <c r="L19" s="37"/>
      <c r="M19" s="70"/>
      <c r="N19" s="36"/>
      <c r="O19" s="37"/>
      <c r="P19" s="70"/>
      <c r="Q19" s="36"/>
      <c r="R19" s="37"/>
      <c r="S19" s="70"/>
      <c r="T19" s="36"/>
      <c r="U19" s="37"/>
      <c r="V19" s="70"/>
      <c r="W19" s="36"/>
      <c r="X19" s="37"/>
      <c r="Y19" s="70"/>
      <c r="Z19" s="36"/>
      <c r="AA19" s="37"/>
      <c r="AB19" s="70"/>
      <c r="AC19" s="36"/>
      <c r="AD19" s="37"/>
      <c r="AE19" s="70"/>
      <c r="AF19" s="36"/>
      <c r="AG19" s="37"/>
      <c r="AH19" s="70"/>
      <c r="AI19" s="36"/>
      <c r="AJ19" s="37"/>
      <c r="AK19" s="70"/>
      <c r="AL19" s="36"/>
      <c r="AM19" s="37"/>
      <c r="AN19" s="39">
        <f t="shared" ref="AN19:AN22" si="8">M19+P19+S19+V19+Y19+AB20+AE19+AH19+AK19</f>
        <v>0</v>
      </c>
      <c r="AO19" s="79">
        <f t="shared" ref="AO19:AO23" si="9">N19+Q19+T19+W19+Z19+AC19+AF19+AI19+AL19+K19+H19+E19</f>
        <v>0</v>
      </c>
      <c r="AP19" s="41">
        <f t="shared" ref="AP19:AP24" si="10">F19+I19+O19+R19+X19+AA19+AD19+AG19+AJ19+AM19+L19+U19</f>
        <v>0</v>
      </c>
      <c r="AQ19" s="80"/>
    </row>
    <row r="20" spans="2:43" x14ac:dyDescent="0.2">
      <c r="B20" s="81"/>
      <c r="C20" s="82">
        <v>2</v>
      </c>
      <c r="D20" s="70"/>
      <c r="E20" s="36"/>
      <c r="F20" s="37"/>
      <c r="G20" s="70"/>
      <c r="H20" s="36"/>
      <c r="I20" s="37"/>
      <c r="J20" s="70"/>
      <c r="K20" s="36"/>
      <c r="L20" s="37"/>
      <c r="M20" s="70"/>
      <c r="N20" s="36"/>
      <c r="O20" s="37"/>
      <c r="P20" s="70"/>
      <c r="Q20" s="36"/>
      <c r="R20" s="37"/>
      <c r="S20" s="70"/>
      <c r="T20" s="36"/>
      <c r="U20" s="37"/>
      <c r="V20" s="70"/>
      <c r="W20" s="36"/>
      <c r="X20" s="37"/>
      <c r="Y20" s="70"/>
      <c r="Z20" s="36"/>
      <c r="AA20" s="37"/>
      <c r="AB20" s="70"/>
      <c r="AC20" s="36"/>
      <c r="AD20" s="37"/>
      <c r="AE20" s="70"/>
      <c r="AF20" s="36"/>
      <c r="AG20" s="37"/>
      <c r="AH20" s="70"/>
      <c r="AI20" s="36"/>
      <c r="AJ20" s="37"/>
      <c r="AK20" s="70"/>
      <c r="AL20" s="36"/>
      <c r="AM20" s="37"/>
      <c r="AN20" s="39">
        <f t="shared" si="8"/>
        <v>0</v>
      </c>
      <c r="AO20" s="40">
        <f t="shared" si="9"/>
        <v>0</v>
      </c>
      <c r="AP20" s="41">
        <f t="shared" si="10"/>
        <v>0</v>
      </c>
      <c r="AQ20" s="80"/>
    </row>
    <row r="21" spans="2:43" x14ac:dyDescent="0.2">
      <c r="B21" s="81"/>
      <c r="C21" s="82">
        <v>3</v>
      </c>
      <c r="D21" s="70"/>
      <c r="E21" s="36"/>
      <c r="F21" s="37"/>
      <c r="G21" s="70"/>
      <c r="H21" s="36"/>
      <c r="I21" s="37"/>
      <c r="J21" s="70"/>
      <c r="K21" s="36"/>
      <c r="L21" s="37"/>
      <c r="M21" s="70"/>
      <c r="N21" s="36"/>
      <c r="O21" s="37"/>
      <c r="P21" s="70"/>
      <c r="Q21" s="36"/>
      <c r="R21" s="37"/>
      <c r="S21" s="70"/>
      <c r="T21" s="36"/>
      <c r="U21" s="37"/>
      <c r="V21" s="70"/>
      <c r="W21" s="36"/>
      <c r="X21" s="37"/>
      <c r="Y21" s="70"/>
      <c r="Z21" s="36"/>
      <c r="AA21" s="37"/>
      <c r="AB21" s="70"/>
      <c r="AC21" s="36"/>
      <c r="AD21" s="37"/>
      <c r="AE21" s="70"/>
      <c r="AF21" s="36"/>
      <c r="AG21" s="37"/>
      <c r="AH21" s="70"/>
      <c r="AI21" s="36"/>
      <c r="AJ21" s="37"/>
      <c r="AK21" s="70"/>
      <c r="AL21" s="36"/>
      <c r="AM21" s="37"/>
      <c r="AN21" s="39">
        <f t="shared" si="8"/>
        <v>0</v>
      </c>
      <c r="AO21" s="79">
        <f t="shared" si="9"/>
        <v>0</v>
      </c>
      <c r="AP21" s="41">
        <f t="shared" si="10"/>
        <v>0</v>
      </c>
      <c r="AQ21" s="80"/>
    </row>
    <row r="22" spans="2:43" x14ac:dyDescent="0.2">
      <c r="B22" s="81"/>
      <c r="C22" s="82">
        <v>4</v>
      </c>
      <c r="D22" s="70"/>
      <c r="E22" s="36"/>
      <c r="F22" s="37"/>
      <c r="G22" s="70"/>
      <c r="H22" s="36"/>
      <c r="I22" s="37"/>
      <c r="J22" s="70"/>
      <c r="K22" s="36"/>
      <c r="L22" s="37"/>
      <c r="M22" s="70"/>
      <c r="N22" s="36"/>
      <c r="O22" s="37"/>
      <c r="P22" s="70"/>
      <c r="Q22" s="36"/>
      <c r="R22" s="37"/>
      <c r="S22" s="70"/>
      <c r="T22" s="36"/>
      <c r="U22" s="37"/>
      <c r="V22" s="70"/>
      <c r="W22" s="36"/>
      <c r="X22" s="37"/>
      <c r="Y22" s="70"/>
      <c r="Z22" s="36"/>
      <c r="AA22" s="37"/>
      <c r="AB22" s="70"/>
      <c r="AC22" s="36"/>
      <c r="AD22" s="37"/>
      <c r="AE22" s="70"/>
      <c r="AF22" s="36"/>
      <c r="AG22" s="37"/>
      <c r="AH22" s="70"/>
      <c r="AI22" s="36"/>
      <c r="AJ22" s="37"/>
      <c r="AK22" s="70"/>
      <c r="AL22" s="36"/>
      <c r="AM22" s="37"/>
      <c r="AN22" s="39">
        <f t="shared" si="8"/>
        <v>0</v>
      </c>
      <c r="AO22" s="79">
        <f t="shared" si="9"/>
        <v>0</v>
      </c>
      <c r="AP22" s="41">
        <f t="shared" si="10"/>
        <v>0</v>
      </c>
      <c r="AQ22" s="80"/>
    </row>
    <row r="23" spans="2:43" x14ac:dyDescent="0.2">
      <c r="B23" s="83"/>
      <c r="C23" s="84">
        <v>5</v>
      </c>
      <c r="D23" s="85"/>
      <c r="E23" s="86"/>
      <c r="F23" s="87"/>
      <c r="G23" s="85"/>
      <c r="H23" s="86"/>
      <c r="I23" s="87"/>
      <c r="J23" s="85"/>
      <c r="K23" s="86"/>
      <c r="L23" s="87"/>
      <c r="M23" s="85"/>
      <c r="N23" s="86"/>
      <c r="O23" s="87"/>
      <c r="P23" s="85"/>
      <c r="Q23" s="86"/>
      <c r="R23" s="87"/>
      <c r="S23" s="85"/>
      <c r="T23" s="86"/>
      <c r="U23" s="87"/>
      <c r="V23" s="85"/>
      <c r="W23" s="86"/>
      <c r="X23" s="87"/>
      <c r="Y23" s="85"/>
      <c r="Z23" s="86"/>
      <c r="AA23" s="87"/>
      <c r="AB23" s="85"/>
      <c r="AC23" s="86"/>
      <c r="AD23" s="87"/>
      <c r="AE23" s="85"/>
      <c r="AF23" s="86"/>
      <c r="AG23" s="87"/>
      <c r="AH23" s="85"/>
      <c r="AI23" s="86"/>
      <c r="AJ23" s="87"/>
      <c r="AK23" s="85"/>
      <c r="AL23" s="86"/>
      <c r="AM23" s="87"/>
      <c r="AN23" s="39">
        <f>M23+P23+S23+V23+Y23+AB25+AE23+AH23+AK23</f>
        <v>0</v>
      </c>
      <c r="AO23" s="79">
        <f t="shared" si="9"/>
        <v>0</v>
      </c>
      <c r="AP23" s="41">
        <f t="shared" si="10"/>
        <v>0</v>
      </c>
      <c r="AQ23" s="80"/>
    </row>
    <row r="24" spans="2:43" x14ac:dyDescent="0.2">
      <c r="B24" s="88"/>
      <c r="C24" s="89">
        <v>6</v>
      </c>
      <c r="D24" s="90"/>
      <c r="E24" s="91"/>
      <c r="F24" s="71"/>
      <c r="G24" s="90"/>
      <c r="H24" s="91"/>
      <c r="I24" s="71"/>
      <c r="J24" s="90"/>
      <c r="K24" s="91"/>
      <c r="L24" s="71"/>
      <c r="M24" s="90"/>
      <c r="N24" s="91"/>
      <c r="O24" s="71"/>
      <c r="P24" s="90"/>
      <c r="Q24" s="91"/>
      <c r="R24" s="71"/>
      <c r="S24" s="90"/>
      <c r="T24" s="91"/>
      <c r="U24" s="71"/>
      <c r="V24" s="90"/>
      <c r="W24" s="91"/>
      <c r="X24" s="71"/>
      <c r="Y24" s="90"/>
      <c r="Z24" s="91"/>
      <c r="AA24" s="71"/>
      <c r="AB24" s="90"/>
      <c r="AC24" s="91"/>
      <c r="AD24" s="71"/>
      <c r="AE24" s="90"/>
      <c r="AF24" s="91"/>
      <c r="AG24" s="71"/>
      <c r="AH24" s="90"/>
      <c r="AI24" s="91"/>
      <c r="AJ24" s="71"/>
      <c r="AK24" s="90"/>
      <c r="AL24" s="91"/>
      <c r="AM24" s="71"/>
      <c r="AN24" s="92"/>
      <c r="AO24" s="93"/>
      <c r="AP24" s="41">
        <f t="shared" si="10"/>
        <v>0</v>
      </c>
      <c r="AQ24" s="94"/>
    </row>
    <row r="25" spans="2:43" ht="18" x14ac:dyDescent="0.2">
      <c r="B25" s="95" t="s">
        <v>14</v>
      </c>
      <c r="C25" s="96"/>
      <c r="D25" s="97">
        <v>0</v>
      </c>
      <c r="E25" s="97">
        <f>SUM(E19:E24)</f>
        <v>0</v>
      </c>
      <c r="F25" s="97">
        <f>SUM(F19:F24)</f>
        <v>0</v>
      </c>
      <c r="G25" s="97">
        <f t="shared" ref="G25:AM25" si="11">SUM(G19:G23)</f>
        <v>0</v>
      </c>
      <c r="H25" s="97">
        <f t="shared" si="11"/>
        <v>0</v>
      </c>
      <c r="I25" s="98">
        <f t="shared" si="11"/>
        <v>0</v>
      </c>
      <c r="J25" s="97">
        <f t="shared" si="11"/>
        <v>0</v>
      </c>
      <c r="K25" s="97">
        <f t="shared" si="11"/>
        <v>0</v>
      </c>
      <c r="L25" s="98">
        <f>SUM(L19:L24)</f>
        <v>0</v>
      </c>
      <c r="M25" s="97">
        <f t="shared" si="11"/>
        <v>0</v>
      </c>
      <c r="N25" s="97">
        <f t="shared" si="11"/>
        <v>0</v>
      </c>
      <c r="O25" s="98">
        <f t="shared" si="11"/>
        <v>0</v>
      </c>
      <c r="P25" s="97">
        <f t="shared" si="11"/>
        <v>0</v>
      </c>
      <c r="Q25" s="97">
        <f t="shared" si="11"/>
        <v>0</v>
      </c>
      <c r="R25" s="97">
        <f t="shared" si="11"/>
        <v>0</v>
      </c>
      <c r="S25" s="97">
        <f t="shared" si="11"/>
        <v>0</v>
      </c>
      <c r="T25" s="97">
        <f t="shared" si="11"/>
        <v>0</v>
      </c>
      <c r="U25" s="98">
        <f t="shared" si="11"/>
        <v>0</v>
      </c>
      <c r="V25" s="97">
        <f t="shared" si="11"/>
        <v>0</v>
      </c>
      <c r="W25" s="97">
        <f t="shared" si="11"/>
        <v>0</v>
      </c>
      <c r="X25" s="98">
        <f t="shared" si="11"/>
        <v>0</v>
      </c>
      <c r="Y25" s="97">
        <f t="shared" si="11"/>
        <v>0</v>
      </c>
      <c r="Z25" s="97">
        <f t="shared" si="11"/>
        <v>0</v>
      </c>
      <c r="AA25" s="98">
        <f t="shared" si="11"/>
        <v>0</v>
      </c>
      <c r="AB25" s="97">
        <f t="shared" si="11"/>
        <v>0</v>
      </c>
      <c r="AC25" s="97">
        <f t="shared" si="11"/>
        <v>0</v>
      </c>
      <c r="AD25" s="98">
        <f t="shared" si="11"/>
        <v>0</v>
      </c>
      <c r="AE25" s="97">
        <f t="shared" si="11"/>
        <v>0</v>
      </c>
      <c r="AF25" s="97">
        <f t="shared" si="11"/>
        <v>0</v>
      </c>
      <c r="AG25" s="98">
        <f t="shared" si="11"/>
        <v>0</v>
      </c>
      <c r="AH25" s="97">
        <f t="shared" si="11"/>
        <v>0</v>
      </c>
      <c r="AI25" s="97">
        <f t="shared" si="11"/>
        <v>0</v>
      </c>
      <c r="AJ25" s="98">
        <f t="shared" si="11"/>
        <v>0</v>
      </c>
      <c r="AK25" s="97">
        <f t="shared" si="11"/>
        <v>0</v>
      </c>
      <c r="AL25" s="97">
        <f t="shared" si="11"/>
        <v>0</v>
      </c>
      <c r="AM25" s="98">
        <f t="shared" si="11"/>
        <v>0</v>
      </c>
      <c r="AN25" s="99"/>
      <c r="AO25" s="99">
        <f>SUM(AO19:AO23)</f>
        <v>0</v>
      </c>
      <c r="AP25" s="73">
        <f>SUM(AP19:AP24)</f>
        <v>0</v>
      </c>
      <c r="AQ25" s="100" t="e">
        <f>AP25/AP26</f>
        <v>#REF!</v>
      </c>
    </row>
    <row r="26" spans="2:43" ht="23" x14ac:dyDescent="0.25">
      <c r="B26" s="101" t="s">
        <v>16</v>
      </c>
      <c r="C26" s="102"/>
      <c r="D26" s="103" t="e">
        <f>D9+D17+#REF!+D25</f>
        <v>#REF!</v>
      </c>
      <c r="E26" s="104" t="e">
        <f>E9+E17+#REF!+E25</f>
        <v>#REF!</v>
      </c>
      <c r="F26" s="105" t="e">
        <f>F9+F17+#REF!+F25</f>
        <v>#REF!</v>
      </c>
      <c r="G26" s="103" t="e">
        <f>G9+G17+#REF!+G25</f>
        <v>#REF!</v>
      </c>
      <c r="H26" s="103" t="e">
        <f>H9+H17+#REF!+H25</f>
        <v>#REF!</v>
      </c>
      <c r="I26" s="105" t="e">
        <f>I9+I17+#REF!+I25</f>
        <v>#REF!</v>
      </c>
      <c r="J26" s="103" t="e">
        <f>J9+J17+#REF!+J25</f>
        <v>#REF!</v>
      </c>
      <c r="K26" s="103" t="e">
        <f>K9+K17+#REF!+K25</f>
        <v>#REF!</v>
      </c>
      <c r="L26" s="105" t="e">
        <f>L9+L17+#REF!+L25</f>
        <v>#REF!</v>
      </c>
      <c r="M26" s="103" t="e">
        <f>M9+M17+#REF!+M25</f>
        <v>#REF!</v>
      </c>
      <c r="N26" s="103" t="e">
        <f>N9+N17+#REF!+N25</f>
        <v>#REF!</v>
      </c>
      <c r="O26" s="105" t="e">
        <f>O9+O17+#REF!+O25</f>
        <v>#REF!</v>
      </c>
      <c r="P26" s="103" t="e">
        <f>P9+P17+#REF!+P25</f>
        <v>#REF!</v>
      </c>
      <c r="Q26" s="103" t="e">
        <f>Q9+Q17+#REF!+Q25</f>
        <v>#REF!</v>
      </c>
      <c r="R26" s="105" t="e">
        <f>R9+R17+#REF!+R25</f>
        <v>#REF!</v>
      </c>
      <c r="S26" s="103" t="e">
        <f>S9+S17+#REF!+S25</f>
        <v>#REF!</v>
      </c>
      <c r="T26" s="103" t="e">
        <f>T9+T17+#REF!+T25</f>
        <v>#REF!</v>
      </c>
      <c r="U26" s="105" t="e">
        <f>U9+U17+#REF!+U25</f>
        <v>#REF!</v>
      </c>
      <c r="V26" s="103" t="e">
        <f>V9+V17+#REF!+V25</f>
        <v>#REF!</v>
      </c>
      <c r="W26" s="103" t="e">
        <f>W9+W17+#REF!+W25</f>
        <v>#REF!</v>
      </c>
      <c r="X26" s="105" t="e">
        <f>X9+X17+#REF!+X25</f>
        <v>#REF!</v>
      </c>
      <c r="Y26" s="103" t="e">
        <f>Y9+Y17+#REF!+Y25</f>
        <v>#REF!</v>
      </c>
      <c r="Z26" s="103" t="e">
        <f>Z9+Z17+#REF!+Z25</f>
        <v>#REF!</v>
      </c>
      <c r="AA26" s="105" t="e">
        <f>AA9+AA17+#REF!+AA25</f>
        <v>#REF!</v>
      </c>
      <c r="AB26" s="103" t="e">
        <f>AB8+AB17+#REF!+AB25</f>
        <v>#REF!</v>
      </c>
      <c r="AC26" s="103" t="e">
        <f>AC9+AC17+#REF!+AC25</f>
        <v>#REF!</v>
      </c>
      <c r="AD26" s="105" t="e">
        <f>AD9+AD17+#REF!+AD25</f>
        <v>#REF!</v>
      </c>
      <c r="AE26" s="103" t="e">
        <f>AE9+AE17+#REF!+AE25</f>
        <v>#REF!</v>
      </c>
      <c r="AF26" s="103" t="e">
        <f>AF9+AF17+#REF!+AF25</f>
        <v>#REF!</v>
      </c>
      <c r="AG26" s="105" t="e">
        <f>AG9+AG17+#REF!+AG25</f>
        <v>#REF!</v>
      </c>
      <c r="AH26" s="103" t="e">
        <f>AH9+AH17+#REF!+AH25</f>
        <v>#REF!</v>
      </c>
      <c r="AI26" s="103" t="e">
        <f>AI9+AI17+#REF!+AI25</f>
        <v>#REF!</v>
      </c>
      <c r="AJ26" s="105" t="e">
        <f>AJ9+AJ17+#REF!+AJ25</f>
        <v>#REF!</v>
      </c>
      <c r="AK26" s="103" t="e">
        <f>AK9+AK17+#REF!+AK25</f>
        <v>#REF!</v>
      </c>
      <c r="AL26" s="103" t="e">
        <f>AL9+AL17+#REF!+AL25</f>
        <v>#REF!</v>
      </c>
      <c r="AM26" s="105" t="e">
        <f>AM9+AM17+#REF!+AM25</f>
        <v>#REF!</v>
      </c>
      <c r="AN26" s="106" t="e">
        <f>AN9+AN17+#REF!+AN25</f>
        <v>#REF!</v>
      </c>
      <c r="AO26" s="107" t="e">
        <f>AO9+AO17+#REF!+AO25</f>
        <v>#REF!</v>
      </c>
      <c r="AP26" s="108" t="e">
        <f>AP9+AP17+#REF!+AP25</f>
        <v>#REF!</v>
      </c>
      <c r="AQ26" s="109" t="e">
        <f>SUM(AQ9:AQ25)</f>
        <v>#REF!</v>
      </c>
    </row>
  </sheetData>
  <mergeCells count="13">
    <mergeCell ref="D5:F5"/>
    <mergeCell ref="G5:I5"/>
    <mergeCell ref="J5:L5"/>
    <mergeCell ref="M5:O5"/>
    <mergeCell ref="P5:R5"/>
    <mergeCell ref="AH5:AJ5"/>
    <mergeCell ref="AK5:AM5"/>
    <mergeCell ref="AN5:AP5"/>
    <mergeCell ref="S5:U5"/>
    <mergeCell ref="V5:X5"/>
    <mergeCell ref="Y5:AA5"/>
    <mergeCell ref="AB5:AD5"/>
    <mergeCell ref="AE5:AG5"/>
  </mergeCells>
  <pageMargins left="0.7" right="0.7" top="0.78740157500000008" bottom="0.78740157500000008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S12"/>
  <sheetViews>
    <sheetView workbookViewId="0">
      <selection activeCell="I1" sqref="A1:I1"/>
    </sheetView>
  </sheetViews>
  <sheetFormatPr baseColWidth="10" defaultColWidth="11" defaultRowHeight="16" x14ac:dyDescent="0.2"/>
  <cols>
    <col min="1" max="1" width="35.33203125" bestFit="1" customWidth="1"/>
    <col min="2" max="15" width="15.6640625" customWidth="1"/>
    <col min="17" max="17" width="36" bestFit="1" customWidth="1"/>
    <col min="18" max="18" width="13.1640625" style="110" bestFit="1" customWidth="1"/>
  </cols>
  <sheetData>
    <row r="1" spans="1:19" s="111" customFormat="1" ht="45" customHeight="1" x14ac:dyDescent="0.7">
      <c r="A1" s="112">
        <v>2025</v>
      </c>
      <c r="B1" s="2"/>
      <c r="C1" s="294"/>
      <c r="D1" s="295" t="s">
        <v>35</v>
      </c>
      <c r="E1" s="4"/>
      <c r="F1" s="112"/>
      <c r="G1" s="112"/>
      <c r="H1" s="112"/>
      <c r="I1" s="5"/>
      <c r="J1" s="7"/>
      <c r="K1" s="7"/>
      <c r="L1" s="7"/>
      <c r="M1" s="7"/>
      <c r="N1" s="113"/>
      <c r="O1" s="114"/>
      <c r="R1" s="115"/>
    </row>
    <row r="2" spans="1:19" s="111" customFormat="1" ht="18" customHeight="1" x14ac:dyDescent="0.3">
      <c r="A2" s="116" t="s">
        <v>17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17"/>
      <c r="O2" s="118"/>
      <c r="R2" s="115"/>
    </row>
    <row r="3" spans="1:19" s="119" customFormat="1" x14ac:dyDescent="0.2">
      <c r="A3" s="120"/>
      <c r="B3" s="121">
        <v>45658</v>
      </c>
      <c r="C3" s="121">
        <v>45689</v>
      </c>
      <c r="D3" s="122">
        <v>45717</v>
      </c>
      <c r="E3" s="122">
        <v>45748</v>
      </c>
      <c r="F3" s="121">
        <v>45778</v>
      </c>
      <c r="G3" s="121">
        <v>45809</v>
      </c>
      <c r="H3" s="121">
        <v>45839</v>
      </c>
      <c r="I3" s="121">
        <v>45870</v>
      </c>
      <c r="J3" s="121">
        <v>45901</v>
      </c>
      <c r="K3" s="121">
        <v>45931</v>
      </c>
      <c r="L3" s="121">
        <v>45962</v>
      </c>
      <c r="M3" s="121">
        <v>45992</v>
      </c>
      <c r="N3" s="123" t="s">
        <v>3</v>
      </c>
      <c r="O3" s="124" t="s">
        <v>4</v>
      </c>
    </row>
    <row r="4" spans="1:19" x14ac:dyDescent="0.2">
      <c r="A4" s="125" t="s">
        <v>18</v>
      </c>
      <c r="B4" s="126">
        <f>'2025'!F9</f>
        <v>0</v>
      </c>
      <c r="C4" s="127">
        <f>'2025'!I9</f>
        <v>0</v>
      </c>
      <c r="D4" s="128">
        <f>'2025'!L9</f>
        <v>0</v>
      </c>
      <c r="E4" s="128">
        <f>'2025'!O9</f>
        <v>0</v>
      </c>
      <c r="F4" s="129">
        <f>'2025'!R9</f>
        <v>0</v>
      </c>
      <c r="G4" s="130">
        <f>'2025'!U9</f>
        <v>0</v>
      </c>
      <c r="H4" s="130">
        <f>'2025'!X9</f>
        <v>0</v>
      </c>
      <c r="I4" s="130">
        <f>'2025'!AA9</f>
        <v>0</v>
      </c>
      <c r="J4" s="130">
        <f>'2025'!AD9</f>
        <v>0</v>
      </c>
      <c r="K4" s="130">
        <f>'2025'!AG9</f>
        <v>0</v>
      </c>
      <c r="L4" s="130">
        <f>'2025'!AJ9</f>
        <v>0</v>
      </c>
      <c r="M4" s="131">
        <f>'2025'!AM9</f>
        <v>0</v>
      </c>
      <c r="N4" s="132">
        <f t="shared" ref="N4:N6" si="0">SUM(B4:M4)</f>
        <v>0</v>
      </c>
      <c r="O4" s="133" t="e">
        <f>N4/N7</f>
        <v>#DIV/0!</v>
      </c>
      <c r="Q4" s="125" t="s">
        <v>18</v>
      </c>
      <c r="R4" s="134">
        <f t="shared" ref="R4:R6" si="1">N4</f>
        <v>0</v>
      </c>
      <c r="S4" s="135" t="e">
        <f>R4/SUM(R4:R6)</f>
        <v>#DIV/0!</v>
      </c>
    </row>
    <row r="5" spans="1:19" s="136" customFormat="1" ht="17" thickBot="1" x14ac:dyDescent="0.25">
      <c r="A5" s="137" t="s">
        <v>19</v>
      </c>
      <c r="B5" s="138">
        <f>'2025'!F17</f>
        <v>0</v>
      </c>
      <c r="C5" s="139">
        <f>'2025'!I17</f>
        <v>0</v>
      </c>
      <c r="D5" s="128">
        <f>'2025'!L17</f>
        <v>0</v>
      </c>
      <c r="E5" s="128">
        <f>'2025'!O17</f>
        <v>0</v>
      </c>
      <c r="F5" s="128">
        <f>'2025'!R17</f>
        <v>0</v>
      </c>
      <c r="G5" s="128">
        <f>'2025'!U17</f>
        <v>0</v>
      </c>
      <c r="H5" s="128">
        <f>'2025'!X17</f>
        <v>0</v>
      </c>
      <c r="I5" s="128">
        <f>'2025'!AA17</f>
        <v>0</v>
      </c>
      <c r="J5" s="128">
        <f>'2025'!AD17</f>
        <v>0</v>
      </c>
      <c r="K5" s="128">
        <f>'2025'!AG17</f>
        <v>0</v>
      </c>
      <c r="L5" s="128">
        <f>'2025'!AJ17</f>
        <v>0</v>
      </c>
      <c r="M5" s="128">
        <f>'2025'!AM17</f>
        <v>0</v>
      </c>
      <c r="N5" s="140">
        <f t="shared" si="0"/>
        <v>0</v>
      </c>
      <c r="O5" s="141" t="e">
        <f>N5/N7</f>
        <v>#DIV/0!</v>
      </c>
      <c r="Q5" s="137" t="s">
        <v>19</v>
      </c>
      <c r="R5" s="142">
        <f t="shared" si="1"/>
        <v>0</v>
      </c>
      <c r="S5" s="135" t="e">
        <f>R5/SUM(R4:R6)</f>
        <v>#DIV/0!</v>
      </c>
    </row>
    <row r="6" spans="1:19" s="144" customFormat="1" ht="17" thickBot="1" x14ac:dyDescent="0.25">
      <c r="A6" s="145" t="s">
        <v>15</v>
      </c>
      <c r="B6" s="138">
        <f>'2025'!F25</f>
        <v>0</v>
      </c>
      <c r="C6" s="139">
        <f>'2025'!I25</f>
        <v>0</v>
      </c>
      <c r="D6" s="128">
        <f>'2025'!L25</f>
        <v>0</v>
      </c>
      <c r="E6" s="128">
        <f>'2025'!O25</f>
        <v>0</v>
      </c>
      <c r="F6" s="128">
        <f>'2025'!R25</f>
        <v>0</v>
      </c>
      <c r="G6" s="128">
        <f>'2025'!U25</f>
        <v>0</v>
      </c>
      <c r="H6" s="128">
        <f>'2025'!X25</f>
        <v>0</v>
      </c>
      <c r="I6" s="128">
        <f>'2025'!AA25</f>
        <v>0</v>
      </c>
      <c r="J6" s="128">
        <f>'2025'!AD25</f>
        <v>0</v>
      </c>
      <c r="K6" s="128">
        <f>'2025'!AG25</f>
        <v>0</v>
      </c>
      <c r="L6" s="128">
        <f>'2025'!AJ25</f>
        <v>0</v>
      </c>
      <c r="M6" s="128">
        <f>'2025'!AM25</f>
        <v>0</v>
      </c>
      <c r="N6" s="146">
        <f t="shared" si="0"/>
        <v>0</v>
      </c>
      <c r="O6" s="147" t="e">
        <f>N6/N7</f>
        <v>#DIV/0!</v>
      </c>
      <c r="Q6" s="145" t="s">
        <v>15</v>
      </c>
      <c r="R6" s="134">
        <f t="shared" si="1"/>
        <v>0</v>
      </c>
      <c r="S6" s="135" t="e">
        <f>R6/SUM(R4:R6)</f>
        <v>#DIV/0!</v>
      </c>
    </row>
    <row r="7" spans="1:19" s="144" customFormat="1" ht="18" x14ac:dyDescent="0.2">
      <c r="A7" s="148" t="s">
        <v>20</v>
      </c>
      <c r="B7" s="149">
        <f t="shared" ref="B7:O7" si="2">SUM(B4:B6)</f>
        <v>0</v>
      </c>
      <c r="C7" s="149">
        <f t="shared" si="2"/>
        <v>0</v>
      </c>
      <c r="D7" s="150">
        <f t="shared" si="2"/>
        <v>0</v>
      </c>
      <c r="E7" s="150">
        <f t="shared" si="2"/>
        <v>0</v>
      </c>
      <c r="F7" s="150">
        <f t="shared" si="2"/>
        <v>0</v>
      </c>
      <c r="G7" s="150">
        <f t="shared" si="2"/>
        <v>0</v>
      </c>
      <c r="H7" s="150">
        <f t="shared" si="2"/>
        <v>0</v>
      </c>
      <c r="I7" s="150">
        <f t="shared" si="2"/>
        <v>0</v>
      </c>
      <c r="J7" s="150">
        <f t="shared" si="2"/>
        <v>0</v>
      </c>
      <c r="K7" s="150">
        <f t="shared" si="2"/>
        <v>0</v>
      </c>
      <c r="L7" s="150">
        <f t="shared" si="2"/>
        <v>0</v>
      </c>
      <c r="M7" s="150">
        <f t="shared" si="2"/>
        <v>0</v>
      </c>
      <c r="N7" s="151">
        <f t="shared" si="2"/>
        <v>0</v>
      </c>
      <c r="O7" s="152" t="e">
        <f t="shared" si="2"/>
        <v>#DIV/0!</v>
      </c>
      <c r="Q7" s="153"/>
    </row>
    <row r="8" spans="1:19" s="144" customFormat="1" ht="18" x14ac:dyDescent="0.2">
      <c r="A8" s="154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6"/>
      <c r="O8" s="157"/>
      <c r="Q8" s="153"/>
      <c r="R8" s="142"/>
      <c r="S8" s="158"/>
    </row>
    <row r="9" spans="1:19" s="144" customFormat="1" x14ac:dyDescent="0.2">
      <c r="A9" s="120"/>
      <c r="B9" s="121">
        <v>45658</v>
      </c>
      <c r="C9" s="121">
        <v>45689</v>
      </c>
      <c r="D9" s="121">
        <v>45717</v>
      </c>
      <c r="E9" s="121">
        <v>45748</v>
      </c>
      <c r="F9" s="121">
        <v>45778</v>
      </c>
      <c r="G9" s="121">
        <v>45809</v>
      </c>
      <c r="H9" s="121">
        <v>45839</v>
      </c>
      <c r="I9" s="121">
        <v>45870</v>
      </c>
      <c r="J9" s="121">
        <v>45901</v>
      </c>
      <c r="K9" s="121">
        <v>45931</v>
      </c>
      <c r="L9" s="121">
        <v>45962</v>
      </c>
      <c r="M9" s="159">
        <v>45992</v>
      </c>
      <c r="N9" s="160"/>
      <c r="O9" s="161"/>
      <c r="R9" s="110"/>
      <c r="S9" s="162"/>
    </row>
    <row r="10" spans="1:19" s="144" customFormat="1" x14ac:dyDescent="0.2">
      <c r="A10" s="163" t="s">
        <v>21</v>
      </c>
      <c r="B10" s="164">
        <f t="shared" ref="B10:M10" si="3">B7</f>
        <v>0</v>
      </c>
      <c r="C10" s="164">
        <f t="shared" si="3"/>
        <v>0</v>
      </c>
      <c r="D10" s="164">
        <f t="shared" si="3"/>
        <v>0</v>
      </c>
      <c r="E10" s="164">
        <f t="shared" si="3"/>
        <v>0</v>
      </c>
      <c r="F10" s="164">
        <f t="shared" si="3"/>
        <v>0</v>
      </c>
      <c r="G10" s="164">
        <f t="shared" si="3"/>
        <v>0</v>
      </c>
      <c r="H10" s="164">
        <f t="shared" si="3"/>
        <v>0</v>
      </c>
      <c r="I10" s="164">
        <f t="shared" si="3"/>
        <v>0</v>
      </c>
      <c r="J10" s="164">
        <f t="shared" si="3"/>
        <v>0</v>
      </c>
      <c r="K10" s="164">
        <f t="shared" si="3"/>
        <v>0</v>
      </c>
      <c r="L10" s="164">
        <f t="shared" si="3"/>
        <v>0</v>
      </c>
      <c r="M10" s="164">
        <f t="shared" si="3"/>
        <v>0</v>
      </c>
      <c r="N10" s="165">
        <f>SUM(B10:M10)</f>
        <v>0</v>
      </c>
      <c r="O10" s="166"/>
      <c r="R10" s="110"/>
    </row>
    <row r="11" spans="1:19" s="144" customFormat="1" x14ac:dyDescent="0.2">
      <c r="A11" s="167" t="s">
        <v>22</v>
      </c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9"/>
      <c r="N11" s="170">
        <f t="shared" ref="N11:N12" si="4">B11+C11+D11+E11+F11+G11+H11+I11+J11+K11+L11+M11</f>
        <v>0</v>
      </c>
      <c r="O11" s="171"/>
      <c r="R11" s="110"/>
    </row>
    <row r="12" spans="1:19" s="172" customFormat="1" ht="18" x14ac:dyDescent="0.2">
      <c r="A12" s="148" t="s">
        <v>23</v>
      </c>
      <c r="B12" s="173">
        <f t="shared" ref="B12:M12" si="5">B10-B11</f>
        <v>0</v>
      </c>
      <c r="C12" s="173">
        <f t="shared" si="5"/>
        <v>0</v>
      </c>
      <c r="D12" s="173">
        <f t="shared" si="5"/>
        <v>0</v>
      </c>
      <c r="E12" s="173">
        <f t="shared" si="5"/>
        <v>0</v>
      </c>
      <c r="F12" s="173">
        <f t="shared" si="5"/>
        <v>0</v>
      </c>
      <c r="G12" s="173">
        <f t="shared" si="5"/>
        <v>0</v>
      </c>
      <c r="H12" s="173">
        <f t="shared" si="5"/>
        <v>0</v>
      </c>
      <c r="I12" s="173">
        <f t="shared" si="5"/>
        <v>0</v>
      </c>
      <c r="J12" s="173">
        <f t="shared" si="5"/>
        <v>0</v>
      </c>
      <c r="K12" s="173">
        <f t="shared" si="5"/>
        <v>0</v>
      </c>
      <c r="L12" s="173">
        <f t="shared" si="5"/>
        <v>0</v>
      </c>
      <c r="M12" s="173">
        <f t="shared" si="5"/>
        <v>0</v>
      </c>
      <c r="N12" s="174">
        <f t="shared" si="4"/>
        <v>0</v>
      </c>
      <c r="O12" s="175"/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BH24"/>
  <sheetViews>
    <sheetView workbookViewId="0">
      <pane xSplit="2" ySplit="3" topLeftCell="C4" activePane="bottomRight" state="frozen"/>
      <selection activeCell="C4" sqref="C4"/>
      <selection pane="topRight"/>
      <selection pane="bottomLeft"/>
      <selection pane="bottomRight" activeCell="I1" sqref="A1:I1"/>
    </sheetView>
  </sheetViews>
  <sheetFormatPr baseColWidth="10" defaultColWidth="11" defaultRowHeight="16" x14ac:dyDescent="0.2"/>
  <cols>
    <col min="1" max="1" width="42.5" bestFit="1" customWidth="1"/>
    <col min="2" max="2" width="3.6640625" customWidth="1"/>
    <col min="3" max="3" width="14.1640625" style="176" customWidth="1"/>
    <col min="4" max="4" width="13.6640625" style="176" customWidth="1"/>
    <col min="5" max="5" width="16" style="176" customWidth="1"/>
    <col min="6" max="7" width="16.1640625" style="176" customWidth="1"/>
    <col min="8" max="8" width="13.6640625" style="176" customWidth="1"/>
    <col min="9" max="9" width="13.83203125" style="176" customWidth="1"/>
    <col min="10" max="10" width="14.83203125" style="176" customWidth="1"/>
    <col min="11" max="11" width="17.1640625" style="176" customWidth="1"/>
    <col min="12" max="12" width="16.83203125" style="176" customWidth="1"/>
    <col min="13" max="13" width="14.1640625" style="176" customWidth="1"/>
    <col min="14" max="14" width="13.6640625" style="176" customWidth="1"/>
    <col min="15" max="15" width="17.33203125" style="176" customWidth="1"/>
    <col min="16" max="16" width="15" style="176" customWidth="1"/>
    <col min="17" max="17" width="15.5" style="176" customWidth="1"/>
    <col min="18" max="18" width="13.6640625" style="176" customWidth="1"/>
    <col min="19" max="19" width="16.33203125" style="176" customWidth="1"/>
    <col min="20" max="20" width="15.83203125" style="176" customWidth="1"/>
    <col min="21" max="21" width="15" style="176" customWidth="1"/>
    <col min="22" max="22" width="13.6640625" style="176" customWidth="1"/>
    <col min="23" max="23" width="17.5" style="176" customWidth="1"/>
    <col min="24" max="24" width="15.1640625" style="176" customWidth="1"/>
    <col min="25" max="25" width="14.6640625" style="176" customWidth="1"/>
    <col min="26" max="26" width="14.5" style="176" customWidth="1"/>
    <col min="27" max="27" width="17" style="176" customWidth="1"/>
    <col min="28" max="28" width="16.6640625" style="176" customWidth="1"/>
    <col min="29" max="29" width="15.1640625" style="176" customWidth="1"/>
    <col min="30" max="30" width="13.6640625" style="176" customWidth="1"/>
    <col min="31" max="31" width="17.33203125" style="176" customWidth="1"/>
    <col min="32" max="32" width="18.6640625" style="176" customWidth="1"/>
    <col min="33" max="33" width="15" style="176" customWidth="1"/>
    <col min="34" max="34" width="13.6640625" style="176" customWidth="1"/>
    <col min="35" max="35" width="17.1640625" style="176" customWidth="1"/>
    <col min="36" max="37" width="15.1640625" style="176" customWidth="1"/>
    <col min="38" max="38" width="13.6640625" style="176" customWidth="1"/>
    <col min="39" max="39" width="17.1640625" style="176" customWidth="1"/>
    <col min="40" max="40" width="15.5" style="176" customWidth="1"/>
    <col min="41" max="41" width="17.33203125" style="176" customWidth="1"/>
    <col min="42" max="42" width="17.6640625" style="176" customWidth="1"/>
    <col min="43" max="43" width="17.1640625" style="176" customWidth="1"/>
    <col min="44" max="44" width="15.6640625" style="176" customWidth="1"/>
    <col min="45" max="45" width="18.5" style="176" customWidth="1"/>
    <col min="46" max="46" width="16" style="176" customWidth="1"/>
    <col min="47" max="47" width="17.1640625" style="176" customWidth="1"/>
    <col min="48" max="48" width="15.5" style="176" customWidth="1"/>
    <col min="49" max="49" width="16.1640625" style="176" customWidth="1"/>
    <col min="50" max="50" width="16.83203125" style="176" customWidth="1"/>
  </cols>
  <sheetData>
    <row r="1" spans="1:50" s="111" customFormat="1" ht="70" customHeight="1" x14ac:dyDescent="0.7">
      <c r="A1" s="112">
        <v>2025</v>
      </c>
      <c r="B1" s="2"/>
      <c r="C1" s="294"/>
      <c r="D1" s="295" t="s">
        <v>35</v>
      </c>
      <c r="E1" s="4"/>
      <c r="F1" s="112"/>
      <c r="G1" s="112"/>
      <c r="H1" s="112"/>
      <c r="I1" s="5"/>
      <c r="J1" s="4"/>
      <c r="K1" s="4"/>
      <c r="L1" s="4"/>
      <c r="M1" s="3"/>
      <c r="N1" s="3"/>
      <c r="O1" s="4"/>
      <c r="P1" s="4"/>
      <c r="Q1" s="3"/>
      <c r="R1" s="3"/>
      <c r="S1" s="4"/>
      <c r="T1" s="4"/>
      <c r="U1" s="3"/>
      <c r="V1" s="3"/>
      <c r="W1" s="4"/>
      <c r="X1" s="4"/>
      <c r="Y1" s="3"/>
      <c r="Z1" s="3"/>
      <c r="AA1" s="4"/>
      <c r="AB1" s="4"/>
      <c r="AC1" s="3"/>
      <c r="AD1" s="3"/>
      <c r="AE1" s="4"/>
      <c r="AF1" s="4"/>
      <c r="AG1" s="3"/>
      <c r="AH1" s="3"/>
      <c r="AI1" s="4"/>
      <c r="AJ1" s="4"/>
      <c r="AK1" s="3"/>
      <c r="AL1" s="3"/>
      <c r="AM1" s="4"/>
      <c r="AN1" s="4"/>
      <c r="AO1" s="3"/>
      <c r="AP1" s="3"/>
      <c r="AQ1" s="4"/>
      <c r="AR1" s="4"/>
      <c r="AS1" s="3"/>
      <c r="AT1" s="3"/>
      <c r="AU1" s="4"/>
      <c r="AV1" s="4"/>
      <c r="AW1" s="3"/>
      <c r="AX1" s="3"/>
    </row>
    <row r="2" spans="1:50" x14ac:dyDescent="0.2">
      <c r="A2" s="12"/>
      <c r="B2" s="12"/>
      <c r="C2" s="13"/>
      <c r="D2" s="13"/>
      <c r="E2" s="13"/>
      <c r="F2" s="13"/>
      <c r="G2" s="13"/>
      <c r="H2" s="13"/>
      <c r="I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pans="1:50" s="119" customFormat="1" ht="18" x14ac:dyDescent="0.2">
      <c r="A3" s="16" t="s">
        <v>24</v>
      </c>
      <c r="B3" s="17" t="s">
        <v>2</v>
      </c>
      <c r="C3" s="288">
        <v>45658</v>
      </c>
      <c r="D3" s="289"/>
      <c r="E3" s="289"/>
      <c r="F3" s="290"/>
      <c r="G3" s="288">
        <v>45689</v>
      </c>
      <c r="H3" s="289"/>
      <c r="I3" s="289"/>
      <c r="J3" s="290"/>
      <c r="K3" s="288">
        <v>45717</v>
      </c>
      <c r="L3" s="289"/>
      <c r="M3" s="289"/>
      <c r="N3" s="290"/>
      <c r="O3" s="288">
        <v>45748</v>
      </c>
      <c r="P3" s="289"/>
      <c r="Q3" s="289"/>
      <c r="R3" s="290"/>
      <c r="S3" s="288">
        <v>45778</v>
      </c>
      <c r="T3" s="289"/>
      <c r="U3" s="289"/>
      <c r="V3" s="290"/>
      <c r="W3" s="288">
        <v>45809</v>
      </c>
      <c r="X3" s="289"/>
      <c r="Y3" s="289"/>
      <c r="Z3" s="290"/>
      <c r="AA3" s="288">
        <v>45839</v>
      </c>
      <c r="AB3" s="289"/>
      <c r="AC3" s="289"/>
      <c r="AD3" s="290"/>
      <c r="AE3" s="288">
        <v>45870</v>
      </c>
      <c r="AF3" s="289"/>
      <c r="AG3" s="289"/>
      <c r="AH3" s="290"/>
      <c r="AI3" s="288">
        <v>45901</v>
      </c>
      <c r="AJ3" s="289"/>
      <c r="AK3" s="289"/>
      <c r="AL3" s="290"/>
      <c r="AM3" s="288">
        <v>45931</v>
      </c>
      <c r="AN3" s="289"/>
      <c r="AO3" s="289"/>
      <c r="AP3" s="290"/>
      <c r="AQ3" s="288">
        <v>45962</v>
      </c>
      <c r="AR3" s="289"/>
      <c r="AS3" s="289"/>
      <c r="AT3" s="290"/>
      <c r="AU3" s="288">
        <v>45992</v>
      </c>
      <c r="AV3" s="289"/>
      <c r="AW3" s="289"/>
      <c r="AX3" s="290"/>
    </row>
    <row r="4" spans="1:50" s="177" customFormat="1" ht="18" x14ac:dyDescent="0.2">
      <c r="A4" s="178" t="s">
        <v>25</v>
      </c>
      <c r="B4" s="179"/>
      <c r="C4" s="180" t="s">
        <v>26</v>
      </c>
      <c r="D4" s="181" t="s">
        <v>27</v>
      </c>
      <c r="E4" s="182"/>
      <c r="F4" s="182"/>
      <c r="G4" s="180" t="s">
        <v>26</v>
      </c>
      <c r="H4" s="181" t="s">
        <v>27</v>
      </c>
      <c r="I4" s="183"/>
      <c r="J4" s="184"/>
      <c r="K4" s="180" t="s">
        <v>26</v>
      </c>
      <c r="L4" s="181" t="s">
        <v>27</v>
      </c>
      <c r="M4" s="185"/>
      <c r="N4" s="186"/>
      <c r="O4" s="180" t="s">
        <v>26</v>
      </c>
      <c r="P4" s="181" t="s">
        <v>27</v>
      </c>
      <c r="Q4" s="185"/>
      <c r="R4" s="186"/>
      <c r="S4" s="180" t="s">
        <v>26</v>
      </c>
      <c r="T4" s="181" t="s">
        <v>27</v>
      </c>
      <c r="U4" s="185"/>
      <c r="V4" s="186"/>
      <c r="W4" s="180" t="s">
        <v>26</v>
      </c>
      <c r="X4" s="181" t="s">
        <v>27</v>
      </c>
      <c r="Y4" s="185"/>
      <c r="Z4" s="186"/>
      <c r="AA4" s="180" t="s">
        <v>26</v>
      </c>
      <c r="AB4" s="181" t="s">
        <v>27</v>
      </c>
      <c r="AC4" s="185"/>
      <c r="AD4" s="186"/>
      <c r="AE4" s="180" t="s">
        <v>26</v>
      </c>
      <c r="AF4" s="181" t="s">
        <v>27</v>
      </c>
      <c r="AG4" s="185"/>
      <c r="AH4" s="186"/>
      <c r="AI4" s="180" t="s">
        <v>26</v>
      </c>
      <c r="AJ4" s="181" t="s">
        <v>27</v>
      </c>
      <c r="AK4" s="185"/>
      <c r="AL4" s="186"/>
      <c r="AM4" s="180" t="s">
        <v>26</v>
      </c>
      <c r="AN4" s="181" t="s">
        <v>27</v>
      </c>
      <c r="AO4" s="185"/>
      <c r="AP4" s="186"/>
      <c r="AQ4" s="180" t="s">
        <v>26</v>
      </c>
      <c r="AR4" s="181" t="s">
        <v>27</v>
      </c>
      <c r="AS4" s="185"/>
      <c r="AT4" s="186"/>
      <c r="AU4" s="180" t="s">
        <v>26</v>
      </c>
      <c r="AV4" s="181" t="s">
        <v>27</v>
      </c>
      <c r="AW4" s="185"/>
      <c r="AX4" s="186"/>
    </row>
    <row r="5" spans="1:50" s="177" customFormat="1" x14ac:dyDescent="0.2">
      <c r="A5" s="187" t="s">
        <v>28</v>
      </c>
      <c r="B5" s="188">
        <v>1</v>
      </c>
      <c r="C5" s="189"/>
      <c r="D5" s="189"/>
      <c r="E5" s="190"/>
      <c r="F5" s="191"/>
      <c r="G5" s="189"/>
      <c r="H5" s="189"/>
      <c r="I5" s="190"/>
      <c r="J5" s="191"/>
      <c r="K5" s="189"/>
      <c r="L5" s="189"/>
      <c r="M5" s="190"/>
      <c r="N5" s="191"/>
      <c r="O5" s="189"/>
      <c r="P5" s="189"/>
      <c r="Q5" s="190"/>
      <c r="R5" s="191"/>
      <c r="S5" s="189"/>
      <c r="T5" s="189"/>
      <c r="U5" s="190"/>
      <c r="V5" s="191"/>
      <c r="W5" s="189"/>
      <c r="X5" s="189"/>
      <c r="Y5" s="190"/>
      <c r="Z5" s="191"/>
      <c r="AA5" s="189"/>
      <c r="AB5" s="189"/>
      <c r="AC5" s="190"/>
      <c r="AD5" s="191"/>
      <c r="AE5" s="189"/>
      <c r="AF5" s="189"/>
      <c r="AG5" s="190"/>
      <c r="AH5" s="191"/>
      <c r="AI5" s="189"/>
      <c r="AJ5" s="189"/>
      <c r="AK5" s="190"/>
      <c r="AL5" s="191"/>
      <c r="AM5" s="189"/>
      <c r="AN5" s="189"/>
      <c r="AO5" s="190"/>
      <c r="AP5" s="191"/>
      <c r="AQ5" s="189"/>
      <c r="AR5" s="189"/>
      <c r="AS5" s="190"/>
      <c r="AT5" s="191"/>
      <c r="AU5" s="189"/>
      <c r="AV5" s="189"/>
      <c r="AW5" s="190"/>
      <c r="AX5" s="191"/>
    </row>
    <row r="6" spans="1:50" s="177" customFormat="1" x14ac:dyDescent="0.2">
      <c r="A6" s="187" t="s">
        <v>29</v>
      </c>
      <c r="B6" s="192">
        <v>2</v>
      </c>
      <c r="C6" s="189"/>
      <c r="D6" s="189"/>
      <c r="E6" s="193"/>
      <c r="F6" s="194"/>
      <c r="G6" s="189"/>
      <c r="H6" s="189"/>
      <c r="I6" s="193"/>
      <c r="J6" s="194"/>
      <c r="K6" s="189"/>
      <c r="L6" s="189"/>
      <c r="M6" s="193"/>
      <c r="N6" s="194"/>
      <c r="O6" s="189"/>
      <c r="P6" s="189"/>
      <c r="Q6" s="193"/>
      <c r="R6" s="194"/>
      <c r="S6" s="189"/>
      <c r="T6" s="189"/>
      <c r="U6" s="193"/>
      <c r="V6" s="194"/>
      <c r="W6" s="189"/>
      <c r="X6" s="189"/>
      <c r="Y6" s="193"/>
      <c r="Z6" s="194"/>
      <c r="AA6" s="189"/>
      <c r="AB6" s="189"/>
      <c r="AC6" s="193"/>
      <c r="AD6" s="194"/>
      <c r="AE6" s="189"/>
      <c r="AF6" s="189"/>
      <c r="AG6" s="193"/>
      <c r="AH6" s="194"/>
      <c r="AI6" s="189"/>
      <c r="AJ6" s="189"/>
      <c r="AK6" s="193"/>
      <c r="AL6" s="194"/>
      <c r="AM6" s="189"/>
      <c r="AN6" s="189"/>
      <c r="AO6" s="193"/>
      <c r="AP6" s="194"/>
      <c r="AQ6" s="189"/>
      <c r="AR6" s="189"/>
      <c r="AS6" s="193"/>
      <c r="AT6" s="194"/>
      <c r="AU6" s="189"/>
      <c r="AV6" s="189"/>
      <c r="AW6" s="193"/>
      <c r="AX6" s="194"/>
    </row>
    <row r="7" spans="1:50" s="177" customFormat="1" x14ac:dyDescent="0.2">
      <c r="A7" s="195"/>
      <c r="B7" s="196">
        <v>3</v>
      </c>
      <c r="C7" s="197"/>
      <c r="D7" s="197"/>
      <c r="E7" s="185"/>
      <c r="F7" s="186"/>
      <c r="G7" s="197"/>
      <c r="H7" s="197"/>
      <c r="I7" s="185"/>
      <c r="J7" s="186"/>
      <c r="K7" s="197"/>
      <c r="L7" s="197"/>
      <c r="M7" s="185"/>
      <c r="N7" s="186"/>
      <c r="O7" s="197"/>
      <c r="P7" s="197"/>
      <c r="Q7" s="185"/>
      <c r="R7" s="186"/>
      <c r="S7" s="197"/>
      <c r="T7" s="197"/>
      <c r="U7" s="185"/>
      <c r="V7" s="186"/>
      <c r="W7" s="197"/>
      <c r="X7" s="197"/>
      <c r="Y7" s="185"/>
      <c r="Z7" s="186"/>
      <c r="AA7" s="197"/>
      <c r="AB7" s="197"/>
      <c r="AC7" s="185"/>
      <c r="AD7" s="186"/>
      <c r="AE7" s="197"/>
      <c r="AF7" s="197"/>
      <c r="AG7" s="185"/>
      <c r="AH7" s="186"/>
      <c r="AI7" s="197"/>
      <c r="AJ7" s="197"/>
      <c r="AK7" s="185"/>
      <c r="AL7" s="186"/>
      <c r="AM7" s="197"/>
      <c r="AN7" s="197"/>
      <c r="AO7" s="185"/>
      <c r="AP7" s="186"/>
      <c r="AQ7" s="197"/>
      <c r="AR7" s="197"/>
      <c r="AS7" s="185"/>
      <c r="AT7" s="186"/>
      <c r="AU7" s="197"/>
      <c r="AV7" s="197"/>
      <c r="AW7" s="185"/>
      <c r="AX7" s="186"/>
    </row>
    <row r="8" spans="1:50" s="177" customFormat="1" x14ac:dyDescent="0.2">
      <c r="A8" s="195"/>
      <c r="B8" s="196">
        <v>4</v>
      </c>
      <c r="C8" s="197"/>
      <c r="D8" s="197"/>
      <c r="E8" s="185"/>
      <c r="F8" s="186"/>
      <c r="G8" s="197"/>
      <c r="H8" s="197"/>
      <c r="I8" s="185"/>
      <c r="J8" s="186"/>
      <c r="K8" s="197"/>
      <c r="L8" s="197"/>
      <c r="M8" s="185"/>
      <c r="N8" s="186"/>
      <c r="O8" s="197"/>
      <c r="P8" s="197"/>
      <c r="Q8" s="185"/>
      <c r="R8" s="186"/>
      <c r="S8" s="197"/>
      <c r="T8" s="197"/>
      <c r="U8" s="185"/>
      <c r="V8" s="186"/>
      <c r="W8" s="197"/>
      <c r="X8" s="197"/>
      <c r="Y8" s="185"/>
      <c r="Z8" s="186"/>
      <c r="AA8" s="197"/>
      <c r="AB8" s="197"/>
      <c r="AC8" s="185"/>
      <c r="AD8" s="186"/>
      <c r="AE8" s="197"/>
      <c r="AF8" s="197"/>
      <c r="AG8" s="185"/>
      <c r="AH8" s="186"/>
      <c r="AI8" s="197"/>
      <c r="AJ8" s="197"/>
      <c r="AK8" s="185"/>
      <c r="AL8" s="186"/>
      <c r="AM8" s="197"/>
      <c r="AN8" s="197"/>
      <c r="AO8" s="185"/>
      <c r="AP8" s="186"/>
      <c r="AQ8" s="197"/>
      <c r="AR8" s="197"/>
      <c r="AS8" s="185"/>
      <c r="AT8" s="186"/>
      <c r="AU8" s="197"/>
      <c r="AV8" s="197"/>
      <c r="AW8" s="185"/>
      <c r="AX8" s="186"/>
    </row>
    <row r="9" spans="1:50" s="177" customFormat="1" x14ac:dyDescent="0.2">
      <c r="A9" s="195"/>
      <c r="B9" s="196">
        <v>5</v>
      </c>
      <c r="C9" s="197"/>
      <c r="D9" s="197"/>
      <c r="E9" s="185"/>
      <c r="F9" s="186"/>
      <c r="G9" s="198"/>
      <c r="H9" s="197"/>
      <c r="I9" s="185"/>
      <c r="J9" s="186"/>
      <c r="K9" s="197"/>
      <c r="L9" s="197"/>
      <c r="M9" s="185"/>
      <c r="N9" s="186"/>
      <c r="O9" s="197"/>
      <c r="P9" s="197"/>
      <c r="Q9" s="185"/>
      <c r="R9" s="186"/>
      <c r="S9" s="197"/>
      <c r="T9" s="197"/>
      <c r="U9" s="185"/>
      <c r="V9" s="186"/>
      <c r="W9" s="197"/>
      <c r="X9" s="197"/>
      <c r="Y9" s="185"/>
      <c r="Z9" s="186"/>
      <c r="AA9" s="197"/>
      <c r="AB9" s="197"/>
      <c r="AC9" s="185"/>
      <c r="AD9" s="186"/>
      <c r="AE9" s="197"/>
      <c r="AF9" s="197"/>
      <c r="AG9" s="185"/>
      <c r="AH9" s="186"/>
      <c r="AI9" s="197"/>
      <c r="AJ9" s="197"/>
      <c r="AK9" s="185"/>
      <c r="AL9" s="186"/>
      <c r="AM9" s="197"/>
      <c r="AN9" s="197"/>
      <c r="AO9" s="185"/>
      <c r="AP9" s="186"/>
      <c r="AQ9" s="197"/>
      <c r="AR9" s="197"/>
      <c r="AS9" s="185"/>
      <c r="AT9" s="186"/>
      <c r="AU9" s="197"/>
      <c r="AV9" s="197"/>
      <c r="AW9" s="185"/>
      <c r="AX9" s="186"/>
    </row>
    <row r="10" spans="1:50" s="177" customFormat="1" x14ac:dyDescent="0.2">
      <c r="A10" s="187"/>
      <c r="B10" s="196">
        <v>6</v>
      </c>
      <c r="C10" s="197"/>
      <c r="D10" s="197"/>
      <c r="E10" s="185"/>
      <c r="F10" s="186"/>
      <c r="G10" s="197"/>
      <c r="H10" s="197"/>
      <c r="I10" s="185"/>
      <c r="J10" s="186"/>
      <c r="K10" s="197"/>
      <c r="L10" s="197"/>
      <c r="M10" s="185"/>
      <c r="N10" s="186"/>
      <c r="O10" s="197"/>
      <c r="P10" s="197"/>
      <c r="Q10" s="185"/>
      <c r="R10" s="186"/>
      <c r="S10" s="197"/>
      <c r="T10" s="197"/>
      <c r="U10" s="185"/>
      <c r="V10" s="186"/>
      <c r="W10" s="197"/>
      <c r="X10" s="197"/>
      <c r="Y10" s="185"/>
      <c r="Z10" s="186"/>
      <c r="AA10" s="197"/>
      <c r="AB10" s="197"/>
      <c r="AC10" s="185"/>
      <c r="AD10" s="186"/>
      <c r="AE10" s="197"/>
      <c r="AF10" s="197"/>
      <c r="AG10" s="185"/>
      <c r="AH10" s="186"/>
      <c r="AI10" s="197"/>
      <c r="AJ10" s="197"/>
      <c r="AK10" s="185"/>
      <c r="AL10" s="186"/>
      <c r="AM10" s="197"/>
      <c r="AN10" s="197"/>
      <c r="AO10" s="185"/>
      <c r="AP10" s="186"/>
      <c r="AQ10" s="197"/>
      <c r="AR10" s="197"/>
      <c r="AS10" s="185"/>
      <c r="AT10" s="186"/>
      <c r="AU10" s="197"/>
      <c r="AV10" s="197"/>
      <c r="AW10" s="185"/>
      <c r="AX10" s="186"/>
    </row>
    <row r="11" spans="1:50" s="177" customFormat="1" x14ac:dyDescent="0.2">
      <c r="A11" s="195"/>
      <c r="B11" s="196">
        <v>7</v>
      </c>
      <c r="C11" s="197"/>
      <c r="D11" s="197"/>
      <c r="E11" s="185"/>
      <c r="F11" s="186"/>
      <c r="G11" s="197"/>
      <c r="H11" s="197"/>
      <c r="I11" s="185"/>
      <c r="J11" s="186"/>
      <c r="K11" s="197"/>
      <c r="L11" s="197"/>
      <c r="M11" s="185"/>
      <c r="N11" s="186"/>
      <c r="O11" s="197"/>
      <c r="P11" s="197"/>
      <c r="Q11" s="185"/>
      <c r="R11" s="186"/>
      <c r="S11" s="197"/>
      <c r="T11" s="197"/>
      <c r="U11" s="185"/>
      <c r="V11" s="186"/>
      <c r="W11" s="197"/>
      <c r="X11" s="197"/>
      <c r="Y11" s="185"/>
      <c r="Z11" s="186"/>
      <c r="AA11" s="197"/>
      <c r="AB11" s="197"/>
      <c r="AC11" s="185"/>
      <c r="AD11" s="186"/>
      <c r="AE11" s="197"/>
      <c r="AF11" s="197"/>
      <c r="AG11" s="185"/>
      <c r="AH11" s="186"/>
      <c r="AI11" s="197"/>
      <c r="AJ11" s="197"/>
      <c r="AK11" s="185"/>
      <c r="AL11" s="186"/>
      <c r="AM11" s="197"/>
      <c r="AN11" s="197"/>
      <c r="AO11" s="185"/>
      <c r="AP11" s="186"/>
      <c r="AQ11" s="197"/>
      <c r="AR11" s="197"/>
      <c r="AS11" s="185"/>
      <c r="AT11" s="186"/>
      <c r="AU11" s="197"/>
      <c r="AV11" s="197"/>
      <c r="AW11" s="185"/>
      <c r="AX11" s="186"/>
    </row>
    <row r="12" spans="1:50" s="177" customFormat="1" x14ac:dyDescent="0.2">
      <c r="A12" s="195"/>
      <c r="B12" s="196">
        <v>8</v>
      </c>
      <c r="C12" s="197"/>
      <c r="D12" s="197"/>
      <c r="E12" s="185"/>
      <c r="F12" s="186"/>
      <c r="G12" s="197"/>
      <c r="H12" s="197"/>
      <c r="I12" s="185"/>
      <c r="J12" s="186"/>
      <c r="K12" s="197"/>
      <c r="L12" s="197"/>
      <c r="M12" s="185"/>
      <c r="N12" s="186"/>
      <c r="O12" s="197"/>
      <c r="P12" s="197"/>
      <c r="Q12" s="185"/>
      <c r="R12" s="186"/>
      <c r="S12" s="197"/>
      <c r="T12" s="197"/>
      <c r="U12" s="185"/>
      <c r="V12" s="186"/>
      <c r="W12" s="197"/>
      <c r="X12" s="197"/>
      <c r="Y12" s="185"/>
      <c r="Z12" s="186"/>
      <c r="AA12" s="197"/>
      <c r="AB12" s="197"/>
      <c r="AC12" s="185"/>
      <c r="AD12" s="186"/>
      <c r="AE12" s="197"/>
      <c r="AF12" s="197"/>
      <c r="AG12" s="185"/>
      <c r="AH12" s="186"/>
      <c r="AI12" s="197"/>
      <c r="AJ12" s="197"/>
      <c r="AK12" s="185"/>
      <c r="AL12" s="186"/>
      <c r="AM12" s="197"/>
      <c r="AN12" s="197"/>
      <c r="AO12" s="185"/>
      <c r="AP12" s="186"/>
      <c r="AQ12" s="197"/>
      <c r="AR12" s="197"/>
      <c r="AS12" s="185"/>
      <c r="AT12" s="186"/>
      <c r="AU12" s="197"/>
      <c r="AV12" s="197"/>
      <c r="AW12" s="185"/>
      <c r="AX12" s="186"/>
    </row>
    <row r="13" spans="1:50" s="177" customFormat="1" x14ac:dyDescent="0.2">
      <c r="A13" s="195"/>
      <c r="B13" s="196">
        <v>9</v>
      </c>
      <c r="C13" s="197"/>
      <c r="D13" s="197"/>
      <c r="E13" s="185"/>
      <c r="F13" s="186"/>
      <c r="G13" s="197"/>
      <c r="H13" s="197"/>
      <c r="I13" s="185"/>
      <c r="J13" s="186"/>
      <c r="K13" s="197"/>
      <c r="L13" s="197"/>
      <c r="M13" s="185"/>
      <c r="N13" s="186"/>
      <c r="O13" s="197"/>
      <c r="P13" s="197"/>
      <c r="Q13" s="185"/>
      <c r="R13" s="186"/>
      <c r="S13" s="197"/>
      <c r="T13" s="197"/>
      <c r="U13" s="185"/>
      <c r="V13" s="186"/>
      <c r="W13" s="197"/>
      <c r="X13" s="197"/>
      <c r="Y13" s="185"/>
      <c r="Z13" s="186"/>
      <c r="AA13" s="197"/>
      <c r="AB13" s="197"/>
      <c r="AC13" s="185"/>
      <c r="AD13" s="186"/>
      <c r="AE13" s="197"/>
      <c r="AF13" s="197"/>
      <c r="AG13" s="185"/>
      <c r="AH13" s="186"/>
      <c r="AI13" s="197"/>
      <c r="AJ13" s="197"/>
      <c r="AK13" s="185"/>
      <c r="AL13" s="186"/>
      <c r="AM13" s="197"/>
      <c r="AN13" s="197"/>
      <c r="AO13" s="185"/>
      <c r="AP13" s="186"/>
      <c r="AQ13" s="197"/>
      <c r="AR13" s="197"/>
      <c r="AS13" s="185"/>
      <c r="AT13" s="186"/>
      <c r="AU13" s="197"/>
      <c r="AV13" s="197"/>
      <c r="AW13" s="185"/>
      <c r="AX13" s="186"/>
    </row>
    <row r="14" spans="1:50" s="177" customFormat="1" x14ac:dyDescent="0.2">
      <c r="A14" s="195"/>
      <c r="B14" s="196">
        <v>37</v>
      </c>
      <c r="C14" s="197"/>
      <c r="D14" s="197"/>
      <c r="E14" s="185"/>
      <c r="F14" s="186"/>
      <c r="G14" s="197"/>
      <c r="H14" s="197"/>
      <c r="I14" s="185"/>
      <c r="J14" s="186"/>
      <c r="K14" s="197"/>
      <c r="L14" s="197"/>
      <c r="M14" s="185"/>
      <c r="N14" s="186"/>
      <c r="O14" s="197"/>
      <c r="P14" s="197"/>
      <c r="Q14" s="185"/>
      <c r="R14" s="186"/>
      <c r="S14" s="197"/>
      <c r="T14" s="197"/>
      <c r="U14" s="185"/>
      <c r="V14" s="186"/>
      <c r="W14" s="197"/>
      <c r="X14" s="197"/>
      <c r="Y14" s="185"/>
      <c r="Z14" s="186"/>
      <c r="AA14" s="197"/>
      <c r="AB14" s="197"/>
      <c r="AC14" s="185"/>
      <c r="AD14" s="186"/>
      <c r="AE14" s="197"/>
      <c r="AF14" s="197"/>
      <c r="AG14" s="185"/>
      <c r="AH14" s="186"/>
      <c r="AI14" s="197"/>
      <c r="AJ14" s="197"/>
      <c r="AK14" s="185"/>
      <c r="AL14" s="186"/>
      <c r="AM14" s="197"/>
      <c r="AN14" s="197"/>
      <c r="AO14" s="185"/>
      <c r="AP14" s="186"/>
      <c r="AQ14" s="197"/>
      <c r="AR14" s="197"/>
      <c r="AS14" s="185"/>
      <c r="AT14" s="186"/>
      <c r="AU14" s="197"/>
      <c r="AV14" s="197"/>
      <c r="AW14" s="185"/>
      <c r="AX14" s="186"/>
    </row>
    <row r="15" spans="1:50" s="177" customFormat="1" ht="18" x14ac:dyDescent="0.2">
      <c r="A15" s="199" t="s">
        <v>30</v>
      </c>
      <c r="B15" s="200"/>
      <c r="C15" s="201"/>
      <c r="D15" s="201"/>
      <c r="E15" s="202" t="s">
        <v>31</v>
      </c>
      <c r="F15" s="203" t="s">
        <v>32</v>
      </c>
      <c r="G15" s="201"/>
      <c r="H15" s="201"/>
      <c r="I15" s="202" t="s">
        <v>31</v>
      </c>
      <c r="J15" s="203" t="s">
        <v>32</v>
      </c>
      <c r="K15" s="201"/>
      <c r="L15" s="201"/>
      <c r="M15" s="202" t="s">
        <v>31</v>
      </c>
      <c r="N15" s="203" t="s">
        <v>32</v>
      </c>
      <c r="O15" s="201"/>
      <c r="P15" s="201"/>
      <c r="Q15" s="202" t="s">
        <v>31</v>
      </c>
      <c r="R15" s="203" t="s">
        <v>32</v>
      </c>
      <c r="S15" s="201"/>
      <c r="T15" s="201"/>
      <c r="U15" s="202" t="s">
        <v>31</v>
      </c>
      <c r="V15" s="203" t="s">
        <v>32</v>
      </c>
      <c r="W15" s="204"/>
      <c r="X15" s="204"/>
      <c r="Y15" s="202" t="s">
        <v>31</v>
      </c>
      <c r="Z15" s="203" t="s">
        <v>32</v>
      </c>
      <c r="AA15" s="201"/>
      <c r="AB15" s="201"/>
      <c r="AC15" s="202" t="s">
        <v>31</v>
      </c>
      <c r="AD15" s="203" t="s">
        <v>32</v>
      </c>
      <c r="AE15" s="201"/>
      <c r="AF15" s="201"/>
      <c r="AG15" s="202" t="s">
        <v>31</v>
      </c>
      <c r="AH15" s="203" t="s">
        <v>32</v>
      </c>
      <c r="AI15" s="201"/>
      <c r="AJ15" s="201"/>
      <c r="AK15" s="202" t="s">
        <v>31</v>
      </c>
      <c r="AL15" s="203" t="s">
        <v>32</v>
      </c>
      <c r="AM15" s="201"/>
      <c r="AN15" s="201"/>
      <c r="AO15" s="202" t="s">
        <v>31</v>
      </c>
      <c r="AP15" s="203" t="s">
        <v>32</v>
      </c>
      <c r="AQ15" s="201"/>
      <c r="AR15" s="201"/>
      <c r="AS15" s="202" t="s">
        <v>31</v>
      </c>
      <c r="AT15" s="203" t="s">
        <v>32</v>
      </c>
      <c r="AU15" s="201"/>
      <c r="AV15" s="201"/>
      <c r="AW15" s="202" t="s">
        <v>31</v>
      </c>
      <c r="AX15" s="203" t="s">
        <v>32</v>
      </c>
    </row>
    <row r="16" spans="1:50" s="177" customFormat="1" x14ac:dyDescent="0.2">
      <c r="A16" s="187" t="s">
        <v>33</v>
      </c>
      <c r="B16" s="179">
        <v>1</v>
      </c>
      <c r="C16" s="186"/>
      <c r="D16" s="186"/>
      <c r="E16" s="205"/>
      <c r="F16" s="205"/>
      <c r="G16" s="186"/>
      <c r="H16" s="186"/>
      <c r="I16" s="205"/>
      <c r="J16" s="205"/>
      <c r="K16" s="186"/>
      <c r="L16" s="186"/>
      <c r="M16" s="205"/>
      <c r="N16" s="205"/>
      <c r="O16" s="186"/>
      <c r="P16" s="186"/>
      <c r="Q16" s="205"/>
      <c r="R16" s="205"/>
      <c r="S16" s="186"/>
      <c r="T16" s="186"/>
      <c r="U16" s="205"/>
      <c r="V16" s="205"/>
      <c r="W16" s="186"/>
      <c r="X16" s="186"/>
      <c r="Y16" s="205"/>
      <c r="Z16" s="205"/>
      <c r="AA16" s="186"/>
      <c r="AB16" s="186"/>
      <c r="AC16" s="205"/>
      <c r="AD16" s="205"/>
      <c r="AE16" s="186"/>
      <c r="AF16" s="186"/>
      <c r="AG16" s="205"/>
      <c r="AH16" s="205"/>
      <c r="AI16" s="186"/>
      <c r="AJ16" s="186"/>
      <c r="AK16" s="205"/>
      <c r="AL16" s="205"/>
      <c r="AM16" s="186"/>
      <c r="AN16" s="186"/>
      <c r="AO16" s="205"/>
      <c r="AP16" s="205"/>
      <c r="AQ16" s="186"/>
      <c r="AR16" s="186"/>
      <c r="AS16" s="205"/>
      <c r="AT16" s="205"/>
      <c r="AU16" s="186"/>
      <c r="AV16" s="186"/>
      <c r="AW16" s="205"/>
      <c r="AX16" s="205"/>
    </row>
    <row r="17" spans="1:60" s="177" customFormat="1" x14ac:dyDescent="0.2">
      <c r="A17" s="187"/>
      <c r="B17" s="179">
        <v>2</v>
      </c>
      <c r="C17" s="186"/>
      <c r="D17" s="186"/>
      <c r="E17" s="205"/>
      <c r="F17" s="206"/>
      <c r="G17" s="186"/>
      <c r="H17" s="186"/>
      <c r="I17" s="205"/>
      <c r="J17" s="206"/>
      <c r="K17" s="186"/>
      <c r="L17" s="186"/>
      <c r="M17" s="205"/>
      <c r="N17" s="206"/>
      <c r="O17" s="186"/>
      <c r="P17" s="186"/>
      <c r="Q17" s="205"/>
      <c r="R17" s="206"/>
      <c r="S17" s="186"/>
      <c r="T17" s="186"/>
      <c r="U17" s="205"/>
      <c r="V17" s="206"/>
      <c r="W17" s="186"/>
      <c r="X17" s="186"/>
      <c r="Y17" s="205"/>
      <c r="Z17" s="206"/>
      <c r="AA17" s="186"/>
      <c r="AB17" s="186"/>
      <c r="AC17" s="205"/>
      <c r="AD17" s="206"/>
      <c r="AE17" s="186"/>
      <c r="AF17" s="186"/>
      <c r="AG17" s="205"/>
      <c r="AH17" s="206"/>
      <c r="AI17" s="186"/>
      <c r="AJ17" s="186"/>
      <c r="AK17" s="205"/>
      <c r="AL17" s="206"/>
      <c r="AM17" s="186"/>
      <c r="AN17" s="186"/>
      <c r="AO17" s="205"/>
      <c r="AP17" s="206"/>
      <c r="AQ17" s="186"/>
      <c r="AR17" s="186"/>
      <c r="AS17" s="205"/>
      <c r="AT17" s="206"/>
      <c r="AU17" s="186"/>
      <c r="AV17" s="186"/>
      <c r="AW17" s="205"/>
      <c r="AX17" s="206"/>
    </row>
    <row r="18" spans="1:60" s="207" customFormat="1" x14ac:dyDescent="0.2">
      <c r="A18" s="208"/>
      <c r="B18" s="179">
        <v>14</v>
      </c>
      <c r="C18" s="186"/>
      <c r="D18" s="186"/>
      <c r="E18" s="205"/>
      <c r="F18" s="206"/>
      <c r="G18" s="186"/>
      <c r="H18" s="186"/>
      <c r="I18" s="205"/>
      <c r="J18" s="206"/>
      <c r="K18" s="186"/>
      <c r="L18" s="186"/>
      <c r="M18" s="205"/>
      <c r="N18" s="206"/>
      <c r="O18" s="186"/>
      <c r="P18" s="186"/>
      <c r="Q18" s="205"/>
      <c r="R18" s="206"/>
      <c r="S18" s="186"/>
      <c r="T18" s="186"/>
      <c r="U18" s="205"/>
      <c r="V18" s="206"/>
      <c r="W18" s="186"/>
      <c r="X18" s="186"/>
      <c r="Y18" s="205"/>
      <c r="Z18" s="206"/>
      <c r="AA18" s="186"/>
      <c r="AB18" s="186"/>
      <c r="AC18" s="205"/>
      <c r="AD18" s="206"/>
      <c r="AE18" s="186"/>
      <c r="AF18" s="186"/>
      <c r="AG18" s="205"/>
      <c r="AH18" s="206"/>
      <c r="AI18" s="186"/>
      <c r="AJ18" s="186"/>
      <c r="AK18" s="205"/>
      <c r="AL18" s="206"/>
      <c r="AM18" s="186"/>
      <c r="AN18" s="186"/>
      <c r="AO18" s="205"/>
      <c r="AP18" s="206"/>
      <c r="AQ18" s="186"/>
      <c r="AR18" s="186"/>
      <c r="AS18" s="205"/>
      <c r="AT18" s="206"/>
      <c r="AU18" s="186"/>
      <c r="AV18" s="186"/>
      <c r="AW18" s="205"/>
      <c r="AX18" s="206"/>
    </row>
    <row r="19" spans="1:60" s="207" customFormat="1" x14ac:dyDescent="0.2">
      <c r="A19" s="208"/>
      <c r="B19" s="179">
        <v>15</v>
      </c>
      <c r="C19" s="186"/>
      <c r="D19" s="186"/>
      <c r="E19" s="205"/>
      <c r="F19" s="206"/>
      <c r="G19" s="186"/>
      <c r="H19" s="186"/>
      <c r="I19" s="205"/>
      <c r="J19" s="206"/>
      <c r="K19" s="186"/>
      <c r="L19" s="186"/>
      <c r="M19" s="205"/>
      <c r="N19" s="206"/>
      <c r="O19" s="186"/>
      <c r="P19" s="186"/>
      <c r="Q19" s="205"/>
      <c r="R19" s="206"/>
      <c r="S19" s="186"/>
      <c r="T19" s="186"/>
      <c r="U19" s="205"/>
      <c r="V19" s="206"/>
      <c r="W19" s="186"/>
      <c r="X19" s="186"/>
      <c r="Y19" s="205"/>
      <c r="Z19" s="206"/>
      <c r="AA19" s="186"/>
      <c r="AB19" s="186"/>
      <c r="AC19" s="205"/>
      <c r="AD19" s="206"/>
      <c r="AE19" s="186"/>
      <c r="AF19" s="186"/>
      <c r="AG19" s="205"/>
      <c r="AH19" s="206"/>
      <c r="AI19" s="186"/>
      <c r="AJ19" s="186"/>
      <c r="AK19" s="205"/>
      <c r="AL19" s="206"/>
      <c r="AM19" s="186"/>
      <c r="AN19" s="186"/>
      <c r="AO19" s="205"/>
      <c r="AP19" s="206"/>
      <c r="AQ19" s="186"/>
      <c r="AR19" s="186"/>
      <c r="AS19" s="205"/>
      <c r="AT19" s="206"/>
      <c r="AU19" s="186"/>
      <c r="AV19" s="186"/>
      <c r="AW19" s="205"/>
      <c r="AX19" s="206"/>
    </row>
    <row r="20" spans="1:60" s="207" customFormat="1" x14ac:dyDescent="0.2">
      <c r="A20" s="208"/>
      <c r="B20" s="179">
        <v>16</v>
      </c>
      <c r="C20" s="186"/>
      <c r="D20" s="186"/>
      <c r="E20" s="205"/>
      <c r="F20" s="206"/>
      <c r="G20" s="186"/>
      <c r="H20" s="186"/>
      <c r="I20" s="205"/>
      <c r="J20" s="206"/>
      <c r="K20" s="186"/>
      <c r="L20" s="186"/>
      <c r="M20" s="205"/>
      <c r="N20" s="206"/>
      <c r="O20" s="186"/>
      <c r="P20" s="186"/>
      <c r="Q20" s="205"/>
      <c r="R20" s="206"/>
      <c r="S20" s="186"/>
      <c r="T20" s="186"/>
      <c r="U20" s="205"/>
      <c r="V20" s="206"/>
      <c r="W20" s="186"/>
      <c r="X20" s="186"/>
      <c r="Y20" s="205"/>
      <c r="Z20" s="206"/>
      <c r="AA20" s="186"/>
      <c r="AB20" s="186"/>
      <c r="AC20" s="205"/>
      <c r="AD20" s="206"/>
      <c r="AE20" s="186"/>
      <c r="AF20" s="186"/>
      <c r="AG20" s="205"/>
      <c r="AH20" s="206"/>
      <c r="AI20" s="186"/>
      <c r="AJ20" s="186"/>
      <c r="AK20" s="205"/>
      <c r="AL20" s="206"/>
      <c r="AM20" s="186"/>
      <c r="AN20" s="186"/>
      <c r="AO20" s="205"/>
      <c r="AP20" s="206"/>
      <c r="AQ20" s="186"/>
      <c r="AR20" s="186"/>
      <c r="AS20" s="205"/>
      <c r="AT20" s="206"/>
      <c r="AU20" s="186"/>
      <c r="AV20" s="186"/>
      <c r="AW20" s="205"/>
      <c r="AX20" s="206"/>
    </row>
    <row r="21" spans="1:60" s="207" customFormat="1" x14ac:dyDescent="0.2">
      <c r="A21" s="208"/>
      <c r="B21" s="179">
        <v>17</v>
      </c>
      <c r="C21" s="186"/>
      <c r="D21" s="186"/>
      <c r="E21" s="205"/>
      <c r="F21" s="206"/>
      <c r="G21" s="186"/>
      <c r="H21" s="186"/>
      <c r="I21" s="205"/>
      <c r="J21" s="206"/>
      <c r="K21" s="186"/>
      <c r="L21" s="186"/>
      <c r="M21" s="205"/>
      <c r="N21" s="206"/>
      <c r="O21" s="186"/>
      <c r="P21" s="186"/>
      <c r="Q21" s="205"/>
      <c r="R21" s="206"/>
      <c r="S21" s="186"/>
      <c r="T21" s="186"/>
      <c r="U21" s="205"/>
      <c r="V21" s="206"/>
      <c r="W21" s="186"/>
      <c r="X21" s="186"/>
      <c r="Y21" s="205"/>
      <c r="Z21" s="206"/>
      <c r="AA21" s="186"/>
      <c r="AB21" s="186"/>
      <c r="AC21" s="205"/>
      <c r="AD21" s="206"/>
      <c r="AE21" s="186"/>
      <c r="AF21" s="186"/>
      <c r="AG21" s="205"/>
      <c r="AH21" s="206"/>
      <c r="AI21" s="186"/>
      <c r="AJ21" s="186"/>
      <c r="AK21" s="205"/>
      <c r="AL21" s="206"/>
      <c r="AM21" s="186"/>
      <c r="AN21" s="186"/>
      <c r="AO21" s="205"/>
      <c r="AP21" s="206"/>
      <c r="AQ21" s="186"/>
      <c r="AR21" s="186"/>
      <c r="AS21" s="205"/>
      <c r="AT21" s="206"/>
      <c r="AU21" s="186"/>
      <c r="AV21" s="186"/>
      <c r="AW21" s="205"/>
      <c r="AX21" s="206"/>
    </row>
    <row r="22" spans="1:60" s="207" customFormat="1" x14ac:dyDescent="0.2">
      <c r="A22" s="208"/>
      <c r="B22" s="209">
        <v>18</v>
      </c>
      <c r="C22" s="186"/>
      <c r="D22" s="186"/>
      <c r="E22" s="205"/>
      <c r="F22" s="206"/>
      <c r="G22" s="186"/>
      <c r="H22" s="186"/>
      <c r="I22" s="205"/>
      <c r="J22" s="206"/>
      <c r="K22" s="186"/>
      <c r="L22" s="186"/>
      <c r="M22" s="205"/>
      <c r="N22" s="206"/>
      <c r="O22" s="186"/>
      <c r="P22" s="186"/>
      <c r="Q22" s="205"/>
      <c r="R22" s="206"/>
      <c r="S22" s="186"/>
      <c r="T22" s="186"/>
      <c r="U22" s="205"/>
      <c r="V22" s="206"/>
      <c r="W22" s="186"/>
      <c r="X22" s="186"/>
      <c r="Y22" s="205"/>
      <c r="Z22" s="206"/>
      <c r="AA22" s="186"/>
      <c r="AB22" s="186"/>
      <c r="AC22" s="205"/>
      <c r="AD22" s="206"/>
      <c r="AE22" s="186"/>
      <c r="AF22" s="186"/>
      <c r="AG22" s="205"/>
      <c r="AH22" s="206"/>
      <c r="AI22" s="186"/>
      <c r="AJ22" s="186"/>
      <c r="AK22" s="205"/>
      <c r="AL22" s="206"/>
      <c r="AM22" s="186"/>
      <c r="AN22" s="186"/>
      <c r="AO22" s="205"/>
      <c r="AP22" s="206"/>
      <c r="AQ22" s="186"/>
      <c r="AR22" s="186"/>
      <c r="AS22" s="205"/>
      <c r="AT22" s="206"/>
      <c r="AU22" s="186"/>
      <c r="AV22" s="186"/>
      <c r="AW22" s="205"/>
      <c r="AX22" s="206"/>
    </row>
    <row r="23" spans="1:60" s="210" customFormat="1" x14ac:dyDescent="0.2">
      <c r="A23" s="145" t="s">
        <v>14</v>
      </c>
      <c r="B23" s="211"/>
      <c r="C23" s="212">
        <f>SUM(C5:C14)</f>
        <v>0</v>
      </c>
      <c r="D23" s="212">
        <f>SUM(D5:D14)</f>
        <v>0</v>
      </c>
      <c r="E23" s="213">
        <f>SUM(E16:E22)</f>
        <v>0</v>
      </c>
      <c r="F23" s="213">
        <f>SUM(F16:F22)</f>
        <v>0</v>
      </c>
      <c r="G23" s="212">
        <f>SUM(G5:G14)</f>
        <v>0</v>
      </c>
      <c r="H23" s="212">
        <f>SUM(H5:H14)</f>
        <v>0</v>
      </c>
      <c r="I23" s="213">
        <f>SUM(I16:I22)</f>
        <v>0</v>
      </c>
      <c r="J23" s="213">
        <f>SUM(J16:J22)</f>
        <v>0</v>
      </c>
      <c r="K23" s="212">
        <f>SUM(K5:K14)</f>
        <v>0</v>
      </c>
      <c r="L23" s="212">
        <f>SUM(L5:L14)</f>
        <v>0</v>
      </c>
      <c r="M23" s="213">
        <f>SUM(M16:M22)</f>
        <v>0</v>
      </c>
      <c r="N23" s="213">
        <f>SUM(N16:N22)</f>
        <v>0</v>
      </c>
      <c r="O23" s="212">
        <f>SUM(O5:O14)</f>
        <v>0</v>
      </c>
      <c r="P23" s="212">
        <f>SUM(P5:P14)</f>
        <v>0</v>
      </c>
      <c r="Q23" s="213">
        <f>SUM(Q16:Q22)</f>
        <v>0</v>
      </c>
      <c r="R23" s="213">
        <f>SUM(R16:R22)</f>
        <v>0</v>
      </c>
      <c r="S23" s="212">
        <f>SUM(S5:S14)</f>
        <v>0</v>
      </c>
      <c r="T23" s="212">
        <f>SUM(T5:T14)</f>
        <v>0</v>
      </c>
      <c r="U23" s="213">
        <f>SUM(U16:U22)</f>
        <v>0</v>
      </c>
      <c r="V23" s="213">
        <f>SUM(V16:V22)</f>
        <v>0</v>
      </c>
      <c r="W23" s="212">
        <f>SUM(W5:W14)</f>
        <v>0</v>
      </c>
      <c r="X23" s="212">
        <f>SUM(X5:X14)</f>
        <v>0</v>
      </c>
      <c r="Y23" s="213">
        <f>SUM(Y16:Y22)</f>
        <v>0</v>
      </c>
      <c r="Z23" s="213">
        <f>SUM(Z16:Z22)</f>
        <v>0</v>
      </c>
      <c r="AA23" s="212">
        <f>SUM(AA5:AA14)</f>
        <v>0</v>
      </c>
      <c r="AB23" s="212">
        <f>SUM(AB5:AB14)</f>
        <v>0</v>
      </c>
      <c r="AC23" s="213">
        <f>SUM(AC16:AC22)</f>
        <v>0</v>
      </c>
      <c r="AD23" s="213">
        <f>SUM(AD16:AD22)</f>
        <v>0</v>
      </c>
      <c r="AE23" s="212">
        <f>SUM(AE5:AE14)</f>
        <v>0</v>
      </c>
      <c r="AF23" s="212">
        <f>SUM(AF5:AF14)</f>
        <v>0</v>
      </c>
      <c r="AG23" s="213">
        <f>SUM(AG16:AG22)</f>
        <v>0</v>
      </c>
      <c r="AH23" s="213">
        <f>SUM(AH16:AH22)</f>
        <v>0</v>
      </c>
      <c r="AI23" s="212">
        <f>SUM(AI5:AI14)</f>
        <v>0</v>
      </c>
      <c r="AJ23" s="212">
        <f>SUM(AJ5:AJ14)</f>
        <v>0</v>
      </c>
      <c r="AK23" s="213">
        <f>SUM(AK16:AK22)</f>
        <v>0</v>
      </c>
      <c r="AL23" s="213">
        <f>SUM(AL16:AL22)</f>
        <v>0</v>
      </c>
      <c r="AM23" s="214">
        <f>SUM(AM5:AM14)</f>
        <v>0</v>
      </c>
      <c r="AN23" s="214">
        <f>SUM(AN5:AN14)</f>
        <v>0</v>
      </c>
      <c r="AO23" s="213">
        <f>SUM(AO16:AO22)</f>
        <v>0</v>
      </c>
      <c r="AP23" s="213">
        <f>SUM(AP16:AP22)</f>
        <v>0</v>
      </c>
      <c r="AQ23" s="214">
        <f>SUM(AQ5:AQ14)</f>
        <v>0</v>
      </c>
      <c r="AR23" s="214">
        <f>SUM(AR5:AR14)</f>
        <v>0</v>
      </c>
      <c r="AS23" s="213">
        <f>SUM(AS16:AS22)</f>
        <v>0</v>
      </c>
      <c r="AT23" s="213">
        <f>SUM(AT16:AT22)</f>
        <v>0</v>
      </c>
      <c r="AU23" s="214">
        <f>SUM(AU5:AU14)</f>
        <v>0</v>
      </c>
      <c r="AV23" s="214">
        <f>SUM(AV5:AV14)</f>
        <v>0</v>
      </c>
      <c r="AW23" s="214">
        <f>SUM(AW16:AW22)</f>
        <v>0</v>
      </c>
      <c r="AX23" s="214">
        <f>SUM(AX16:AX22)</f>
        <v>0</v>
      </c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</row>
    <row r="24" spans="1:60" s="216" customFormat="1" x14ac:dyDescent="0.2">
      <c r="A24" s="217" t="s">
        <v>34</v>
      </c>
      <c r="B24" s="218"/>
      <c r="C24" s="219">
        <f>C23</f>
        <v>0</v>
      </c>
      <c r="D24" s="219">
        <f>D23</f>
        <v>0</v>
      </c>
      <c r="E24" s="220">
        <f>E23</f>
        <v>0</v>
      </c>
      <c r="F24" s="220">
        <f>F23</f>
        <v>0</v>
      </c>
      <c r="G24" s="221">
        <f>C24+G23</f>
        <v>0</v>
      </c>
      <c r="H24" s="221">
        <f>D24+H23</f>
        <v>0</v>
      </c>
      <c r="I24" s="220">
        <f>E24+I23</f>
        <v>0</v>
      </c>
      <c r="J24" s="220">
        <f>F24+J23</f>
        <v>0</v>
      </c>
      <c r="K24" s="221">
        <f t="shared" ref="K24:AX24" si="0">G24+K23</f>
        <v>0</v>
      </c>
      <c r="L24" s="221">
        <f t="shared" si="0"/>
        <v>0</v>
      </c>
      <c r="M24" s="220">
        <f t="shared" si="0"/>
        <v>0</v>
      </c>
      <c r="N24" s="220">
        <f t="shared" si="0"/>
        <v>0</v>
      </c>
      <c r="O24" s="221">
        <f t="shared" si="0"/>
        <v>0</v>
      </c>
      <c r="P24" s="221">
        <f t="shared" si="0"/>
        <v>0</v>
      </c>
      <c r="Q24" s="220">
        <f t="shared" si="0"/>
        <v>0</v>
      </c>
      <c r="R24" s="220">
        <f t="shared" si="0"/>
        <v>0</v>
      </c>
      <c r="S24" s="221">
        <f t="shared" si="0"/>
        <v>0</v>
      </c>
      <c r="T24" s="221">
        <f t="shared" si="0"/>
        <v>0</v>
      </c>
      <c r="U24" s="220">
        <f t="shared" si="0"/>
        <v>0</v>
      </c>
      <c r="V24" s="220">
        <f t="shared" si="0"/>
        <v>0</v>
      </c>
      <c r="W24" s="221">
        <f t="shared" si="0"/>
        <v>0</v>
      </c>
      <c r="X24" s="221">
        <f t="shared" si="0"/>
        <v>0</v>
      </c>
      <c r="Y24" s="220">
        <f t="shared" si="0"/>
        <v>0</v>
      </c>
      <c r="Z24" s="220">
        <f t="shared" si="0"/>
        <v>0</v>
      </c>
      <c r="AA24" s="221">
        <f t="shared" si="0"/>
        <v>0</v>
      </c>
      <c r="AB24" s="221">
        <f t="shared" si="0"/>
        <v>0</v>
      </c>
      <c r="AC24" s="220">
        <f t="shared" si="0"/>
        <v>0</v>
      </c>
      <c r="AD24" s="220">
        <f t="shared" si="0"/>
        <v>0</v>
      </c>
      <c r="AE24" s="221">
        <f t="shared" si="0"/>
        <v>0</v>
      </c>
      <c r="AF24" s="221">
        <f t="shared" si="0"/>
        <v>0</v>
      </c>
      <c r="AG24" s="220">
        <f t="shared" si="0"/>
        <v>0</v>
      </c>
      <c r="AH24" s="220">
        <f t="shared" si="0"/>
        <v>0</v>
      </c>
      <c r="AI24" s="221">
        <f t="shared" si="0"/>
        <v>0</v>
      </c>
      <c r="AJ24" s="221">
        <f t="shared" si="0"/>
        <v>0</v>
      </c>
      <c r="AK24" s="220">
        <f t="shared" si="0"/>
        <v>0</v>
      </c>
      <c r="AL24" s="220">
        <f t="shared" si="0"/>
        <v>0</v>
      </c>
      <c r="AM24" s="222">
        <f t="shared" si="0"/>
        <v>0</v>
      </c>
      <c r="AN24" s="222">
        <f t="shared" si="0"/>
        <v>0</v>
      </c>
      <c r="AO24" s="220">
        <f t="shared" ref="AO24:AV24" si="1">AK24+AO23</f>
        <v>0</v>
      </c>
      <c r="AP24" s="220">
        <f t="shared" si="1"/>
        <v>0</v>
      </c>
      <c r="AQ24" s="222">
        <f t="shared" si="1"/>
        <v>0</v>
      </c>
      <c r="AR24" s="222">
        <f t="shared" si="1"/>
        <v>0</v>
      </c>
      <c r="AS24" s="220">
        <f t="shared" si="1"/>
        <v>0</v>
      </c>
      <c r="AT24" s="220">
        <f t="shared" si="1"/>
        <v>0</v>
      </c>
      <c r="AU24" s="222">
        <f t="shared" si="1"/>
        <v>0</v>
      </c>
      <c r="AV24" s="222">
        <f t="shared" si="1"/>
        <v>0</v>
      </c>
      <c r="AW24" s="223">
        <f t="shared" si="0"/>
        <v>0</v>
      </c>
      <c r="AX24" s="223">
        <f t="shared" si="0"/>
        <v>0</v>
      </c>
    </row>
  </sheetData>
  <mergeCells count="12">
    <mergeCell ref="C3:F3"/>
    <mergeCell ref="G3:J3"/>
    <mergeCell ref="K3:N3"/>
    <mergeCell ref="O3:R3"/>
    <mergeCell ref="S3:V3"/>
    <mergeCell ref="AQ3:AT3"/>
    <mergeCell ref="AU3:AX3"/>
    <mergeCell ref="W3:Z3"/>
    <mergeCell ref="AA3:AD3"/>
    <mergeCell ref="AE3:AH3"/>
    <mergeCell ref="AI3:AL3"/>
    <mergeCell ref="AM3:AP3"/>
  </mergeCells>
  <pageMargins left="0.7" right="0.7" top="0.78740157500000008" bottom="0.78740157500000008" header="0.3" footer="0.3"/>
  <pageSetup paperSize="9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B3:AQ29"/>
  <sheetViews>
    <sheetView workbookViewId="0">
      <selection activeCell="J3" sqref="B3:J3"/>
    </sheetView>
  </sheetViews>
  <sheetFormatPr baseColWidth="10" defaultRowHeight="16" x14ac:dyDescent="0.2"/>
  <cols>
    <col min="2" max="2" width="41.6640625" bestFit="1" customWidth="1"/>
    <col min="3" max="3" width="4.33203125" bestFit="1" customWidth="1"/>
    <col min="4" max="4" width="19.5" customWidth="1"/>
    <col min="5" max="5" width="17.1640625" customWidth="1"/>
    <col min="6" max="6" width="16.33203125" customWidth="1"/>
    <col min="7" max="7" width="18" customWidth="1"/>
    <col min="8" max="8" width="13.6640625" bestFit="1" customWidth="1"/>
    <col min="9" max="9" width="18.33203125" customWidth="1"/>
    <col min="10" max="10" width="16.6640625" bestFit="1" customWidth="1"/>
    <col min="11" max="11" width="13.6640625" bestFit="1" customWidth="1"/>
    <col min="12" max="12" width="13.1640625" customWidth="1"/>
    <col min="13" max="13" width="16.6640625" bestFit="1" customWidth="1"/>
    <col min="14" max="14" width="13.6640625" bestFit="1" customWidth="1"/>
    <col min="15" max="15" width="13" bestFit="1" customWidth="1"/>
    <col min="16" max="16" width="16.33203125" customWidth="1"/>
    <col min="17" max="17" width="15.6640625" customWidth="1"/>
    <col min="18" max="18" width="14" customWidth="1"/>
    <col min="19" max="19" width="16.6640625" bestFit="1" customWidth="1"/>
    <col min="20" max="21" width="13" bestFit="1" customWidth="1"/>
    <col min="22" max="22" width="16.6640625" bestFit="1" customWidth="1"/>
    <col min="23" max="23" width="14.1640625" bestFit="1" customWidth="1"/>
    <col min="24" max="24" width="13" bestFit="1" customWidth="1"/>
    <col min="25" max="25" width="16.6640625" bestFit="1" customWidth="1"/>
    <col min="26" max="26" width="13" bestFit="1" customWidth="1"/>
    <col min="27" max="27" width="14.33203125" customWidth="1"/>
    <col min="28" max="28" width="16.6640625" bestFit="1" customWidth="1"/>
    <col min="29" max="29" width="13" bestFit="1" customWidth="1"/>
    <col min="30" max="30" width="12.83203125" customWidth="1"/>
    <col min="31" max="31" width="16.6640625" bestFit="1" customWidth="1"/>
    <col min="32" max="33" width="13" bestFit="1" customWidth="1"/>
    <col min="34" max="34" width="16.6640625" bestFit="1" customWidth="1"/>
    <col min="35" max="35" width="13.83203125" bestFit="1" customWidth="1"/>
    <col min="36" max="36" width="13" bestFit="1" customWidth="1"/>
    <col min="37" max="37" width="16.6640625" bestFit="1" customWidth="1"/>
    <col min="38" max="38" width="12.83203125" bestFit="1" customWidth="1"/>
    <col min="39" max="39" width="13.33203125" customWidth="1"/>
    <col min="40" max="40" width="16.6640625" bestFit="1" customWidth="1"/>
    <col min="41" max="41" width="16.5" bestFit="1" customWidth="1"/>
    <col min="42" max="42" width="21.1640625" bestFit="1" customWidth="1"/>
  </cols>
  <sheetData>
    <row r="3" spans="2:43" ht="62" x14ac:dyDescent="0.7">
      <c r="B3" s="112">
        <v>2024</v>
      </c>
      <c r="C3" s="2"/>
      <c r="D3" s="294"/>
      <c r="E3" s="295" t="s">
        <v>35</v>
      </c>
      <c r="F3" s="4"/>
      <c r="G3" s="112"/>
      <c r="H3" s="112"/>
      <c r="I3" s="112"/>
      <c r="J3" s="5"/>
      <c r="K3" s="5"/>
      <c r="L3" s="6"/>
      <c r="M3" s="3"/>
      <c r="N3" s="3"/>
      <c r="O3" s="4"/>
      <c r="P3" s="3"/>
      <c r="Q3" s="7"/>
      <c r="R3" s="8"/>
      <c r="S3" s="7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9"/>
      <c r="AO3" s="10"/>
      <c r="AP3" s="9"/>
      <c r="AQ3" s="11"/>
    </row>
    <row r="4" spans="2:43" x14ac:dyDescent="0.2">
      <c r="B4" s="12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4"/>
      <c r="AO4" s="15"/>
      <c r="AP4" s="14"/>
      <c r="AQ4" s="12"/>
    </row>
    <row r="5" spans="2:43" ht="18" x14ac:dyDescent="0.2">
      <c r="B5" s="16" t="s">
        <v>1</v>
      </c>
      <c r="C5" s="17" t="s">
        <v>2</v>
      </c>
      <c r="D5" s="288">
        <v>45292</v>
      </c>
      <c r="E5" s="289"/>
      <c r="F5" s="290"/>
      <c r="G5" s="288">
        <v>45323</v>
      </c>
      <c r="H5" s="289"/>
      <c r="I5" s="290"/>
      <c r="J5" s="288">
        <v>45352</v>
      </c>
      <c r="K5" s="289"/>
      <c r="L5" s="290"/>
      <c r="M5" s="288">
        <v>45383</v>
      </c>
      <c r="N5" s="289"/>
      <c r="O5" s="290"/>
      <c r="P5" s="288">
        <v>45413</v>
      </c>
      <c r="Q5" s="289"/>
      <c r="R5" s="290"/>
      <c r="S5" s="288">
        <v>45444</v>
      </c>
      <c r="T5" s="289"/>
      <c r="U5" s="290"/>
      <c r="V5" s="288">
        <v>45474</v>
      </c>
      <c r="W5" s="289"/>
      <c r="X5" s="290"/>
      <c r="Y5" s="288">
        <v>45505</v>
      </c>
      <c r="Z5" s="289"/>
      <c r="AA5" s="290"/>
      <c r="AB5" s="288">
        <v>45536</v>
      </c>
      <c r="AC5" s="289"/>
      <c r="AD5" s="290"/>
      <c r="AE5" s="288">
        <v>45566</v>
      </c>
      <c r="AF5" s="289"/>
      <c r="AG5" s="290"/>
      <c r="AH5" s="288">
        <v>45597</v>
      </c>
      <c r="AI5" s="289"/>
      <c r="AJ5" s="290"/>
      <c r="AK5" s="288">
        <v>45627</v>
      </c>
      <c r="AL5" s="289"/>
      <c r="AM5" s="290"/>
      <c r="AN5" s="291" t="s">
        <v>3</v>
      </c>
      <c r="AO5" s="292"/>
      <c r="AP5" s="293"/>
      <c r="AQ5" s="18" t="s">
        <v>4</v>
      </c>
    </row>
    <row r="6" spans="2:43" ht="18" x14ac:dyDescent="0.2">
      <c r="B6" s="19" t="s">
        <v>5</v>
      </c>
      <c r="C6" s="20"/>
      <c r="D6" s="21" t="s">
        <v>6</v>
      </c>
      <c r="E6" s="22" t="s">
        <v>7</v>
      </c>
      <c r="F6" s="23" t="s">
        <v>8</v>
      </c>
      <c r="G6" s="21" t="s">
        <v>6</v>
      </c>
      <c r="H6" s="22" t="s">
        <v>7</v>
      </c>
      <c r="I6" s="23" t="s">
        <v>8</v>
      </c>
      <c r="J6" s="21" t="s">
        <v>6</v>
      </c>
      <c r="K6" s="22" t="s">
        <v>7</v>
      </c>
      <c r="L6" s="23" t="s">
        <v>8</v>
      </c>
      <c r="M6" s="21" t="s">
        <v>6</v>
      </c>
      <c r="N6" s="22" t="s">
        <v>7</v>
      </c>
      <c r="O6" s="23" t="s">
        <v>8</v>
      </c>
      <c r="P6" s="24" t="s">
        <v>6</v>
      </c>
      <c r="Q6" s="25" t="s">
        <v>9</v>
      </c>
      <c r="R6" s="26" t="s">
        <v>8</v>
      </c>
      <c r="S6" s="21" t="s">
        <v>6</v>
      </c>
      <c r="T6" s="22" t="s">
        <v>10</v>
      </c>
      <c r="U6" s="23" t="s">
        <v>8</v>
      </c>
      <c r="V6" s="21" t="s">
        <v>6</v>
      </c>
      <c r="W6" s="22" t="s">
        <v>10</v>
      </c>
      <c r="X6" s="23" t="s">
        <v>8</v>
      </c>
      <c r="Y6" s="21" t="s">
        <v>6</v>
      </c>
      <c r="Z6" s="22" t="s">
        <v>10</v>
      </c>
      <c r="AA6" s="23" t="s">
        <v>8</v>
      </c>
      <c r="AB6" s="21" t="s">
        <v>6</v>
      </c>
      <c r="AC6" s="22" t="s">
        <v>10</v>
      </c>
      <c r="AD6" s="23" t="s">
        <v>8</v>
      </c>
      <c r="AE6" s="21" t="s">
        <v>6</v>
      </c>
      <c r="AF6" s="22" t="s">
        <v>10</v>
      </c>
      <c r="AG6" s="23" t="s">
        <v>8</v>
      </c>
      <c r="AH6" s="21" t="s">
        <v>6</v>
      </c>
      <c r="AI6" s="22" t="s">
        <v>10</v>
      </c>
      <c r="AJ6" s="23" t="s">
        <v>8</v>
      </c>
      <c r="AK6" s="21" t="s">
        <v>6</v>
      </c>
      <c r="AL6" s="22" t="s">
        <v>10</v>
      </c>
      <c r="AM6" s="23" t="s">
        <v>8</v>
      </c>
      <c r="AN6" s="27" t="s">
        <v>6</v>
      </c>
      <c r="AO6" s="28" t="s">
        <v>10</v>
      </c>
      <c r="AP6" s="29" t="s">
        <v>8</v>
      </c>
      <c r="AQ6" s="30"/>
    </row>
    <row r="7" spans="2:43" x14ac:dyDescent="0.2">
      <c r="B7" s="31" t="s">
        <v>11</v>
      </c>
      <c r="C7" s="32"/>
      <c r="D7" s="33"/>
      <c r="E7" s="224"/>
      <c r="F7" s="225"/>
      <c r="G7" s="33"/>
      <c r="H7" s="226"/>
      <c r="I7" s="227"/>
      <c r="J7" s="33"/>
      <c r="K7" s="226"/>
      <c r="L7" s="227"/>
      <c r="M7" s="33"/>
      <c r="N7" s="226"/>
      <c r="O7" s="227"/>
      <c r="P7" s="38"/>
      <c r="Q7" s="226"/>
      <c r="R7" s="228"/>
      <c r="S7" s="33"/>
      <c r="T7" s="226"/>
      <c r="U7" s="227"/>
      <c r="V7" s="33"/>
      <c r="W7" s="226"/>
      <c r="X7" s="227"/>
      <c r="Y7" s="33"/>
      <c r="Z7" s="226"/>
      <c r="AA7" s="227"/>
      <c r="AB7" s="33"/>
      <c r="AC7" s="226"/>
      <c r="AD7" s="227"/>
      <c r="AE7" s="33"/>
      <c r="AF7" s="226"/>
      <c r="AG7" s="227"/>
      <c r="AH7" s="33"/>
      <c r="AI7" s="226"/>
      <c r="AJ7" s="227"/>
      <c r="AK7" s="33"/>
      <c r="AL7" s="226"/>
      <c r="AM7" s="227"/>
      <c r="AN7" s="39">
        <f t="shared" ref="AN7:AN8" si="0">D7+G7+J7+M7+P7+S7+V7+Y7+AB7+AE7+AH7+AK7</f>
        <v>0</v>
      </c>
      <c r="AO7" s="40">
        <f t="shared" ref="AO7:AO8" si="1">N7+Q7+T7+W7+Z7+AC7+AF7+AI7+AL7+K7+H7+E7</f>
        <v>0</v>
      </c>
      <c r="AP7" s="41">
        <f t="shared" ref="AP7:AP9" si="2">F7+I7+O7+R7+X7+AA7+AD7+AG7+AJ7+AM7+L7+U7</f>
        <v>0</v>
      </c>
      <c r="AQ7" s="42"/>
    </row>
    <row r="8" spans="2:43" x14ac:dyDescent="0.2">
      <c r="B8" s="31" t="s">
        <v>12</v>
      </c>
      <c r="C8" s="32"/>
      <c r="D8" s="33"/>
      <c r="E8" s="224"/>
      <c r="F8" s="37"/>
      <c r="G8" s="33"/>
      <c r="H8" s="226"/>
      <c r="I8" s="227"/>
      <c r="J8" s="33"/>
      <c r="K8" s="226"/>
      <c r="L8" s="227"/>
      <c r="M8" s="33"/>
      <c r="N8" s="226"/>
      <c r="O8" s="227"/>
      <c r="P8" s="38"/>
      <c r="Q8" s="226"/>
      <c r="R8" s="228"/>
      <c r="S8" s="33"/>
      <c r="T8" s="226"/>
      <c r="U8" s="227"/>
      <c r="V8" s="33"/>
      <c r="W8" s="226"/>
      <c r="X8" s="227"/>
      <c r="Y8" s="33"/>
      <c r="Z8" s="226"/>
      <c r="AA8" s="227"/>
      <c r="AB8" s="33"/>
      <c r="AC8" s="226"/>
      <c r="AD8" s="227"/>
      <c r="AE8" s="33"/>
      <c r="AF8" s="226"/>
      <c r="AG8" s="227"/>
      <c r="AH8" s="33"/>
      <c r="AI8" s="226"/>
      <c r="AJ8" s="227"/>
      <c r="AK8" s="33"/>
      <c r="AL8" s="226"/>
      <c r="AM8" s="227"/>
      <c r="AN8" s="39">
        <f t="shared" si="0"/>
        <v>0</v>
      </c>
      <c r="AO8" s="40">
        <f t="shared" si="1"/>
        <v>0</v>
      </c>
      <c r="AP8" s="41">
        <f t="shared" si="2"/>
        <v>0</v>
      </c>
      <c r="AQ8" s="42"/>
    </row>
    <row r="9" spans="2:43" x14ac:dyDescent="0.2">
      <c r="B9" s="44" t="s">
        <v>3</v>
      </c>
      <c r="C9" s="45"/>
      <c r="D9" s="72"/>
      <c r="E9" s="47">
        <f>SUM(E7:E8)</f>
        <v>0</v>
      </c>
      <c r="F9" s="46">
        <f>SUM(F7:F8)</f>
        <v>0</v>
      </c>
      <c r="G9" s="72"/>
      <c r="H9" s="47">
        <f>SUM(H7:H8)</f>
        <v>0</v>
      </c>
      <c r="I9" s="46">
        <f>SUM(I7:I8)</f>
        <v>0</v>
      </c>
      <c r="J9" s="72"/>
      <c r="K9" s="47">
        <f>SUM(K7:K8)</f>
        <v>0</v>
      </c>
      <c r="L9" s="46">
        <f>SUM(L7:L8)</f>
        <v>0</v>
      </c>
      <c r="M9" s="72"/>
      <c r="N9" s="47">
        <f>SUM(N7:N8)</f>
        <v>0</v>
      </c>
      <c r="O9" s="46">
        <f>SUM(O7:O8)</f>
        <v>0</v>
      </c>
      <c r="P9" s="229"/>
      <c r="Q9" s="230">
        <f>SUM(Q7:Q8)</f>
        <v>0</v>
      </c>
      <c r="R9" s="231">
        <f>SUM(R7:R8)</f>
        <v>0</v>
      </c>
      <c r="S9" s="72"/>
      <c r="T9" s="47">
        <f>SUM(T7:T8)</f>
        <v>0</v>
      </c>
      <c r="U9" s="46">
        <f>SUM(U7:U8)</f>
        <v>0</v>
      </c>
      <c r="V9" s="72"/>
      <c r="W9" s="47">
        <f>SUM(W7:W8)</f>
        <v>0</v>
      </c>
      <c r="X9" s="46">
        <f>SUM(X7:X8)</f>
        <v>0</v>
      </c>
      <c r="Y9" s="72"/>
      <c r="Z9" s="47">
        <f>SUM(Z7:Z8)</f>
        <v>0</v>
      </c>
      <c r="AA9" s="46">
        <f>SUM(AA7:AA8)</f>
        <v>0</v>
      </c>
      <c r="AB9" s="72"/>
      <c r="AC9" s="47">
        <f>SUM(AC7:AC8)</f>
        <v>0</v>
      </c>
      <c r="AD9" s="46">
        <f>SUM(AD7:AD8)</f>
        <v>0</v>
      </c>
      <c r="AE9" s="72"/>
      <c r="AF9" s="47">
        <f>SUM(AF7:AF8)</f>
        <v>0</v>
      </c>
      <c r="AG9" s="46">
        <f>SUM(AG7:AG8)</f>
        <v>0</v>
      </c>
      <c r="AH9" s="72"/>
      <c r="AI9" s="47">
        <f>SUM(AI7:AI8)</f>
        <v>0</v>
      </c>
      <c r="AJ9" s="46">
        <f>SUM(AJ7:AJ8)</f>
        <v>0</v>
      </c>
      <c r="AK9" s="72"/>
      <c r="AL9" s="47">
        <f>SUM(AL7:AL8)</f>
        <v>0</v>
      </c>
      <c r="AM9" s="46">
        <f>SUM(AM7:AM8)</f>
        <v>0</v>
      </c>
      <c r="AN9" s="68"/>
      <c r="AO9" s="48">
        <f>SUM(AO7:AO8)</f>
        <v>0</v>
      </c>
      <c r="AP9" s="48">
        <f t="shared" si="2"/>
        <v>0</v>
      </c>
      <c r="AQ9" s="49" t="e">
        <f>AP9/AP29</f>
        <v>#REF!</v>
      </c>
    </row>
    <row r="10" spans="2:43" ht="18" x14ac:dyDescent="0.2">
      <c r="B10" s="50" t="s">
        <v>13</v>
      </c>
      <c r="C10" s="51"/>
      <c r="D10" s="27" t="s">
        <v>6</v>
      </c>
      <c r="E10" s="28" t="s">
        <v>7</v>
      </c>
      <c r="F10" s="29" t="s">
        <v>8</v>
      </c>
      <c r="G10" s="27" t="s">
        <v>6</v>
      </c>
      <c r="H10" s="28" t="s">
        <v>7</v>
      </c>
      <c r="I10" s="29" t="s">
        <v>8</v>
      </c>
      <c r="J10" s="27" t="s">
        <v>6</v>
      </c>
      <c r="K10" s="28" t="s">
        <v>7</v>
      </c>
      <c r="L10" s="29" t="s">
        <v>8</v>
      </c>
      <c r="M10" s="27" t="s">
        <v>6</v>
      </c>
      <c r="N10" s="28" t="s">
        <v>7</v>
      </c>
      <c r="O10" s="29" t="s">
        <v>8</v>
      </c>
      <c r="P10" s="52" t="s">
        <v>6</v>
      </c>
      <c r="Q10" s="53" t="s">
        <v>7</v>
      </c>
      <c r="R10" s="54" t="s">
        <v>8</v>
      </c>
      <c r="S10" s="27" t="s">
        <v>6</v>
      </c>
      <c r="T10" s="28" t="s">
        <v>10</v>
      </c>
      <c r="U10" s="29" t="s">
        <v>8</v>
      </c>
      <c r="V10" s="27" t="s">
        <v>6</v>
      </c>
      <c r="W10" s="28" t="s">
        <v>10</v>
      </c>
      <c r="X10" s="29" t="s">
        <v>8</v>
      </c>
      <c r="Y10" s="27" t="s">
        <v>6</v>
      </c>
      <c r="Z10" s="28" t="s">
        <v>10</v>
      </c>
      <c r="AA10" s="29" t="s">
        <v>8</v>
      </c>
      <c r="AB10" s="27" t="s">
        <v>6</v>
      </c>
      <c r="AC10" s="28" t="s">
        <v>10</v>
      </c>
      <c r="AD10" s="29" t="s">
        <v>8</v>
      </c>
      <c r="AE10" s="27" t="s">
        <v>6</v>
      </c>
      <c r="AF10" s="28" t="s">
        <v>10</v>
      </c>
      <c r="AG10" s="29" t="s">
        <v>8</v>
      </c>
      <c r="AH10" s="27" t="s">
        <v>6</v>
      </c>
      <c r="AI10" s="28" t="s">
        <v>10</v>
      </c>
      <c r="AJ10" s="29" t="s">
        <v>8</v>
      </c>
      <c r="AK10" s="27" t="s">
        <v>6</v>
      </c>
      <c r="AL10" s="28" t="s">
        <v>10</v>
      </c>
      <c r="AM10" s="29" t="s">
        <v>8</v>
      </c>
      <c r="AN10" s="27" t="s">
        <v>6</v>
      </c>
      <c r="AO10" s="28" t="s">
        <v>10</v>
      </c>
      <c r="AP10" s="29" t="s">
        <v>8</v>
      </c>
      <c r="AQ10" s="55"/>
    </row>
    <row r="11" spans="2:43" x14ac:dyDescent="0.2">
      <c r="B11" s="56"/>
      <c r="C11" s="57">
        <v>1</v>
      </c>
      <c r="D11" s="33"/>
      <c r="E11" s="58"/>
      <c r="F11" s="33"/>
      <c r="G11" s="33"/>
      <c r="H11" s="58"/>
      <c r="I11" s="33"/>
      <c r="J11" s="33"/>
      <c r="K11" s="58"/>
      <c r="L11" s="33"/>
      <c r="M11" s="33"/>
      <c r="N11" s="58"/>
      <c r="O11" s="232"/>
      <c r="P11" s="38"/>
      <c r="Q11" s="233"/>
      <c r="R11" s="39"/>
      <c r="S11" s="33"/>
      <c r="T11" s="33"/>
      <c r="U11" s="33"/>
      <c r="V11" s="58"/>
      <c r="W11" s="58"/>
      <c r="X11" s="33"/>
      <c r="Y11" s="33"/>
      <c r="Z11" s="58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232"/>
      <c r="AN11" s="39">
        <f t="shared" ref="AN11:AN19" si="3">D11+G11+J11+M11+P11+S11+V11+Y11+AB11+AE11+AH11+AK11</f>
        <v>0</v>
      </c>
      <c r="AO11" s="40">
        <f t="shared" ref="AO11:AO20" si="4">N11+Q11+T11+W11+Z11+AC11+AF11+AI11+AL11+K11+H11+E11</f>
        <v>0</v>
      </c>
      <c r="AP11" s="41">
        <f t="shared" ref="AP11:AP20" si="5">F11+I11+O11+R11+X11+AA11+AD11+AG11+AJ11+AM11+L11+U11</f>
        <v>0</v>
      </c>
      <c r="AQ11" s="59"/>
    </row>
    <row r="12" spans="2:43" x14ac:dyDescent="0.2">
      <c r="B12" s="234"/>
      <c r="C12" s="57">
        <v>2</v>
      </c>
      <c r="D12" s="33"/>
      <c r="E12" s="58"/>
      <c r="F12" s="33"/>
      <c r="G12" s="33"/>
      <c r="H12" s="58"/>
      <c r="I12" s="33"/>
      <c r="J12" s="33"/>
      <c r="K12" s="58"/>
      <c r="L12" s="33"/>
      <c r="M12" s="33"/>
      <c r="N12" s="58"/>
      <c r="O12" s="232"/>
      <c r="P12" s="38"/>
      <c r="Q12" s="233"/>
      <c r="R12" s="39"/>
      <c r="S12" s="33"/>
      <c r="T12" s="58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232"/>
      <c r="AN12" s="39">
        <f t="shared" si="3"/>
        <v>0</v>
      </c>
      <c r="AO12" s="40">
        <f t="shared" si="4"/>
        <v>0</v>
      </c>
      <c r="AP12" s="41">
        <f t="shared" si="5"/>
        <v>0</v>
      </c>
      <c r="AQ12" s="59"/>
    </row>
    <row r="13" spans="2:43" x14ac:dyDescent="0.2">
      <c r="B13" s="234"/>
      <c r="C13" s="57">
        <v>3</v>
      </c>
      <c r="D13" s="33"/>
      <c r="E13" s="58"/>
      <c r="F13" s="33"/>
      <c r="G13" s="33"/>
      <c r="H13" s="58"/>
      <c r="I13" s="33"/>
      <c r="J13" s="33"/>
      <c r="K13" s="58"/>
      <c r="L13" s="33"/>
      <c r="M13" s="33"/>
      <c r="N13" s="58"/>
      <c r="O13" s="232"/>
      <c r="P13" s="38"/>
      <c r="Q13" s="233"/>
      <c r="R13" s="39"/>
      <c r="S13" s="33"/>
      <c r="T13" s="33"/>
      <c r="U13" s="33"/>
      <c r="V13" s="33"/>
      <c r="W13" s="58"/>
      <c r="X13" s="33"/>
      <c r="Y13" s="33"/>
      <c r="Z13" s="58"/>
      <c r="AA13" s="33"/>
      <c r="AB13" s="33"/>
      <c r="AC13" s="58"/>
      <c r="AD13" s="33"/>
      <c r="AE13" s="33"/>
      <c r="AF13" s="33"/>
      <c r="AG13" s="33"/>
      <c r="AH13" s="33"/>
      <c r="AI13" s="33"/>
      <c r="AJ13" s="33"/>
      <c r="AK13" s="33"/>
      <c r="AL13" s="33"/>
      <c r="AM13" s="232"/>
      <c r="AN13" s="39">
        <f t="shared" si="3"/>
        <v>0</v>
      </c>
      <c r="AO13" s="40">
        <f t="shared" si="4"/>
        <v>0</v>
      </c>
      <c r="AP13" s="41">
        <f t="shared" si="5"/>
        <v>0</v>
      </c>
      <c r="AQ13" s="59"/>
    </row>
    <row r="14" spans="2:43" x14ac:dyDescent="0.2">
      <c r="B14" s="234"/>
      <c r="C14" s="57">
        <v>4</v>
      </c>
      <c r="D14" s="33"/>
      <c r="E14" s="58"/>
      <c r="F14" s="33"/>
      <c r="G14" s="33"/>
      <c r="H14" s="58"/>
      <c r="I14" s="33"/>
      <c r="J14" s="33"/>
      <c r="K14" s="58"/>
      <c r="L14" s="33"/>
      <c r="M14" s="33"/>
      <c r="N14" s="58"/>
      <c r="O14" s="232"/>
      <c r="P14" s="38"/>
      <c r="Q14" s="233"/>
      <c r="R14" s="39"/>
      <c r="S14" s="33"/>
      <c r="T14" s="58"/>
      <c r="U14" s="33"/>
      <c r="V14" s="33"/>
      <c r="W14" s="58"/>
      <c r="X14" s="33"/>
      <c r="Y14" s="33"/>
      <c r="Z14" s="58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232"/>
      <c r="AN14" s="39">
        <f t="shared" si="3"/>
        <v>0</v>
      </c>
      <c r="AO14" s="40">
        <f t="shared" si="4"/>
        <v>0</v>
      </c>
      <c r="AP14" s="41">
        <f t="shared" si="5"/>
        <v>0</v>
      </c>
      <c r="AQ14" s="59"/>
    </row>
    <row r="15" spans="2:43" x14ac:dyDescent="0.2">
      <c r="B15" s="56"/>
      <c r="C15" s="57">
        <v>5</v>
      </c>
      <c r="D15" s="33"/>
      <c r="E15" s="58"/>
      <c r="F15" s="33"/>
      <c r="G15" s="33"/>
      <c r="H15" s="58"/>
      <c r="I15" s="33"/>
      <c r="J15" s="33"/>
      <c r="K15" s="58"/>
      <c r="L15" s="33"/>
      <c r="M15" s="33"/>
      <c r="N15" s="58"/>
      <c r="O15" s="232"/>
      <c r="P15" s="38"/>
      <c r="Q15" s="235"/>
      <c r="R15" s="39"/>
      <c r="S15" s="33"/>
      <c r="T15" s="58"/>
      <c r="U15" s="33"/>
      <c r="V15" s="33"/>
      <c r="W15" s="58"/>
      <c r="X15" s="33"/>
      <c r="Y15" s="33"/>
      <c r="Z15" s="58"/>
      <c r="AA15" s="33"/>
      <c r="AB15" s="33"/>
      <c r="AC15" s="58"/>
      <c r="AD15" s="33"/>
      <c r="AE15" s="33"/>
      <c r="AF15" s="58"/>
      <c r="AG15" s="33"/>
      <c r="AH15" s="33"/>
      <c r="AI15" s="58"/>
      <c r="AJ15" s="33"/>
      <c r="AK15" s="33"/>
      <c r="AL15" s="58"/>
      <c r="AM15" s="232"/>
      <c r="AN15" s="39">
        <f t="shared" si="3"/>
        <v>0</v>
      </c>
      <c r="AO15" s="40">
        <f t="shared" si="4"/>
        <v>0</v>
      </c>
      <c r="AP15" s="41">
        <f t="shared" si="5"/>
        <v>0</v>
      </c>
      <c r="AQ15" s="59"/>
    </row>
    <row r="16" spans="2:43" x14ac:dyDescent="0.2">
      <c r="B16" s="234"/>
      <c r="C16" s="57">
        <v>6</v>
      </c>
      <c r="D16" s="33"/>
      <c r="E16" s="58"/>
      <c r="F16" s="33"/>
      <c r="G16" s="33"/>
      <c r="H16" s="58"/>
      <c r="I16" s="33"/>
      <c r="J16" s="33"/>
      <c r="K16" s="58"/>
      <c r="L16" s="33"/>
      <c r="M16" s="33"/>
      <c r="N16" s="58"/>
      <c r="O16" s="232"/>
      <c r="P16" s="38"/>
      <c r="Q16" s="235"/>
      <c r="R16" s="39"/>
      <c r="S16" s="33"/>
      <c r="T16" s="58"/>
      <c r="U16" s="33"/>
      <c r="V16" s="33"/>
      <c r="W16" s="58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58"/>
      <c r="AM16" s="232"/>
      <c r="AN16" s="39">
        <f t="shared" si="3"/>
        <v>0</v>
      </c>
      <c r="AO16" s="40">
        <f t="shared" si="4"/>
        <v>0</v>
      </c>
      <c r="AP16" s="41">
        <f t="shared" si="5"/>
        <v>0</v>
      </c>
      <c r="AQ16" s="59"/>
    </row>
    <row r="17" spans="2:43" x14ac:dyDescent="0.2">
      <c r="B17" s="56"/>
      <c r="C17" s="57">
        <v>7</v>
      </c>
      <c r="D17" s="33"/>
      <c r="E17" s="58"/>
      <c r="F17" s="33"/>
      <c r="G17" s="33"/>
      <c r="H17" s="58"/>
      <c r="I17" s="33"/>
      <c r="J17" s="33"/>
      <c r="K17" s="58"/>
      <c r="L17" s="33"/>
      <c r="M17" s="33"/>
      <c r="N17" s="58"/>
      <c r="O17" s="232"/>
      <c r="P17" s="38"/>
      <c r="Q17" s="235"/>
      <c r="R17" s="39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58"/>
      <c r="AD17" s="33"/>
      <c r="AE17" s="33"/>
      <c r="AF17" s="33"/>
      <c r="AG17" s="33"/>
      <c r="AH17" s="33"/>
      <c r="AI17" s="33"/>
      <c r="AJ17" s="33"/>
      <c r="AK17" s="33"/>
      <c r="AL17" s="58"/>
      <c r="AM17" s="232"/>
      <c r="AN17" s="39">
        <f t="shared" si="3"/>
        <v>0</v>
      </c>
      <c r="AO17" s="40">
        <f t="shared" si="4"/>
        <v>0</v>
      </c>
      <c r="AP17" s="41">
        <f t="shared" si="5"/>
        <v>0</v>
      </c>
      <c r="AQ17" s="59"/>
    </row>
    <row r="18" spans="2:43" x14ac:dyDescent="0.2">
      <c r="B18" s="234"/>
      <c r="C18" s="57">
        <v>8</v>
      </c>
      <c r="D18" s="33"/>
      <c r="E18" s="58"/>
      <c r="F18" s="33"/>
      <c r="G18" s="33"/>
      <c r="H18" s="58"/>
      <c r="I18" s="33"/>
      <c r="J18" s="33"/>
      <c r="K18" s="58"/>
      <c r="L18" s="33"/>
      <c r="M18" s="33"/>
      <c r="N18" s="58"/>
      <c r="O18" s="232"/>
      <c r="P18" s="38"/>
      <c r="Q18" s="235"/>
      <c r="R18" s="39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58"/>
      <c r="AG18" s="33"/>
      <c r="AH18" s="33"/>
      <c r="AI18" s="58"/>
      <c r="AJ18" s="33"/>
      <c r="AK18" s="33"/>
      <c r="AL18" s="58"/>
      <c r="AM18" s="232"/>
      <c r="AN18" s="39">
        <f t="shared" si="3"/>
        <v>0</v>
      </c>
      <c r="AO18" s="40">
        <f t="shared" si="4"/>
        <v>0</v>
      </c>
      <c r="AP18" s="41">
        <f t="shared" si="5"/>
        <v>0</v>
      </c>
      <c r="AQ18" s="59"/>
    </row>
    <row r="19" spans="2:43" x14ac:dyDescent="0.2">
      <c r="B19" s="56"/>
      <c r="C19" s="57">
        <v>9</v>
      </c>
      <c r="D19" s="33"/>
      <c r="E19" s="58"/>
      <c r="F19" s="33"/>
      <c r="G19" s="33"/>
      <c r="H19" s="58"/>
      <c r="I19" s="33"/>
      <c r="J19" s="33"/>
      <c r="K19" s="58"/>
      <c r="L19" s="33"/>
      <c r="M19" s="33"/>
      <c r="N19" s="58"/>
      <c r="O19" s="232"/>
      <c r="P19" s="38"/>
      <c r="Q19" s="235"/>
      <c r="R19" s="39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58"/>
      <c r="AJ19" s="33"/>
      <c r="AK19" s="33"/>
      <c r="AL19" s="58"/>
      <c r="AM19" s="232"/>
      <c r="AN19" s="39">
        <f t="shared" si="3"/>
        <v>0</v>
      </c>
      <c r="AO19" s="40">
        <f t="shared" si="4"/>
        <v>0</v>
      </c>
      <c r="AP19" s="41">
        <f t="shared" si="5"/>
        <v>0</v>
      </c>
      <c r="AQ19" s="59"/>
    </row>
    <row r="20" spans="2:43" x14ac:dyDescent="0.2">
      <c r="B20" s="236"/>
      <c r="C20" s="64">
        <v>12</v>
      </c>
      <c r="D20" s="61"/>
      <c r="E20" s="237"/>
      <c r="F20" s="61"/>
      <c r="G20" s="61"/>
      <c r="H20" s="237"/>
      <c r="I20" s="61"/>
      <c r="J20" s="61"/>
      <c r="K20" s="237"/>
      <c r="L20" s="61"/>
      <c r="M20" s="61"/>
      <c r="N20" s="237"/>
      <c r="O20" s="238"/>
      <c r="P20" s="62"/>
      <c r="Q20" s="239"/>
      <c r="R20" s="239"/>
      <c r="S20" s="61"/>
      <c r="T20" s="61"/>
      <c r="U20" s="61"/>
      <c r="V20" s="61"/>
      <c r="W20" s="61"/>
      <c r="X20" s="61"/>
      <c r="Y20" s="61"/>
      <c r="Z20" s="61"/>
      <c r="AA20" s="61"/>
      <c r="AB20" s="33"/>
      <c r="AC20" s="61"/>
      <c r="AD20" s="61"/>
      <c r="AE20" s="63"/>
      <c r="AF20" s="61"/>
      <c r="AG20" s="61"/>
      <c r="AH20" s="63"/>
      <c r="AI20" s="60"/>
      <c r="AJ20" s="240"/>
      <c r="AK20" s="63"/>
      <c r="AL20" s="60"/>
      <c r="AM20" s="241"/>
      <c r="AN20" s="92">
        <f>SUM(AM20)</f>
        <v>0</v>
      </c>
      <c r="AO20" s="40">
        <f t="shared" si="4"/>
        <v>0</v>
      </c>
      <c r="AP20" s="41">
        <f t="shared" si="5"/>
        <v>0</v>
      </c>
      <c r="AQ20" s="59"/>
    </row>
    <row r="21" spans="2:43" ht="17" thickBot="1" x14ac:dyDescent="0.25">
      <c r="B21" s="44" t="s">
        <v>3</v>
      </c>
      <c r="C21" s="65"/>
      <c r="D21" s="67"/>
      <c r="E21" s="67">
        <f>SUM(E11:E19)</f>
        <v>0</v>
      </c>
      <c r="F21" s="67">
        <f>SUM(F11:F19)</f>
        <v>0</v>
      </c>
      <c r="G21" s="67"/>
      <c r="H21" s="67">
        <f>SUM(H11:H19)</f>
        <v>0</v>
      </c>
      <c r="I21" s="67">
        <f>SUM(I11:I19)</f>
        <v>0</v>
      </c>
      <c r="J21" s="67"/>
      <c r="K21" s="67">
        <f>SUM(K11:K19)</f>
        <v>0</v>
      </c>
      <c r="L21" s="67">
        <f>SUM(L11:L19)</f>
        <v>0</v>
      </c>
      <c r="M21" s="67"/>
      <c r="N21" s="67">
        <f>SUM(N11:N19)</f>
        <v>0</v>
      </c>
      <c r="O21" s="242">
        <f>SUM(O11:O19)</f>
        <v>0</v>
      </c>
      <c r="P21" s="243"/>
      <c r="Q21" s="67"/>
      <c r="R21" s="67">
        <f>SUM(R11:R19)</f>
        <v>0</v>
      </c>
      <c r="S21" s="67"/>
      <c r="T21" s="67">
        <f>SUM(T11:T19)</f>
        <v>0</v>
      </c>
      <c r="U21" s="67">
        <f>SUM(U11:U19)</f>
        <v>0</v>
      </c>
      <c r="V21" s="67"/>
      <c r="W21" s="67">
        <f>SUM(W11:W19)</f>
        <v>0</v>
      </c>
      <c r="X21" s="67">
        <f>SUM(X11:X19)</f>
        <v>0</v>
      </c>
      <c r="Y21" s="67"/>
      <c r="Z21" s="67">
        <f>SUM(Z11:Z19)</f>
        <v>0</v>
      </c>
      <c r="AA21" s="67">
        <f>SUM(AA11:AA19)</f>
        <v>0</v>
      </c>
      <c r="AB21" s="72"/>
      <c r="AC21" s="67">
        <f>SUM(AC11:AC19)</f>
        <v>0</v>
      </c>
      <c r="AD21" s="67">
        <f>SUM(AD11:AD19)</f>
        <v>0</v>
      </c>
      <c r="AE21" s="67"/>
      <c r="AF21" s="67">
        <f>SUM(AF11:AF19)</f>
        <v>0</v>
      </c>
      <c r="AG21" s="67">
        <f>SUM(AG11:AG19)</f>
        <v>0</v>
      </c>
      <c r="AH21" s="67"/>
      <c r="AI21" s="67">
        <f>SUM(AI11:AI19)</f>
        <v>0</v>
      </c>
      <c r="AJ21" s="67">
        <f>SUM(AJ11:AJ19)</f>
        <v>0</v>
      </c>
      <c r="AK21" s="67"/>
      <c r="AL21" s="66">
        <f>SUM(AL20:AL20)</f>
        <v>0</v>
      </c>
      <c r="AM21" s="244">
        <v>1260</v>
      </c>
      <c r="AN21" s="68" t="e">
        <f>D21+G21+J21+M21+P21+S21+V21+Y21+#REF!+AE21+AH21</f>
        <v>#REF!</v>
      </c>
      <c r="AO21" s="48">
        <f>SUM(AO11:AO19)</f>
        <v>0</v>
      </c>
      <c r="AP21" s="68">
        <f>SUM(AP11:AP20)</f>
        <v>0</v>
      </c>
      <c r="AQ21" s="49" t="e">
        <f>AP21/AP29</f>
        <v>#REF!</v>
      </c>
    </row>
    <row r="22" spans="2:43" ht="18" x14ac:dyDescent="0.2">
      <c r="B22" s="74" t="s">
        <v>15</v>
      </c>
      <c r="C22" s="75"/>
      <c r="D22" s="27" t="s">
        <v>6</v>
      </c>
      <c r="E22" s="28" t="s">
        <v>7</v>
      </c>
      <c r="F22" s="29" t="s">
        <v>8</v>
      </c>
      <c r="G22" s="27" t="s">
        <v>6</v>
      </c>
      <c r="H22" s="28" t="s">
        <v>7</v>
      </c>
      <c r="I22" s="29" t="s">
        <v>8</v>
      </c>
      <c r="J22" s="27" t="s">
        <v>6</v>
      </c>
      <c r="K22" s="28" t="s">
        <v>7</v>
      </c>
      <c r="L22" s="29" t="s">
        <v>8</v>
      </c>
      <c r="M22" s="27" t="s">
        <v>6</v>
      </c>
      <c r="N22" s="28" t="s">
        <v>7</v>
      </c>
      <c r="O22" s="29" t="s">
        <v>8</v>
      </c>
      <c r="P22" s="69" t="s">
        <v>6</v>
      </c>
      <c r="Q22" s="28" t="s">
        <v>7</v>
      </c>
      <c r="R22" s="29" t="s">
        <v>8</v>
      </c>
      <c r="S22" s="27" t="s">
        <v>6</v>
      </c>
      <c r="T22" s="28" t="s">
        <v>10</v>
      </c>
      <c r="U22" s="29" t="s">
        <v>8</v>
      </c>
      <c r="V22" s="27" t="s">
        <v>6</v>
      </c>
      <c r="W22" s="28" t="s">
        <v>10</v>
      </c>
      <c r="X22" s="29" t="s">
        <v>8</v>
      </c>
      <c r="Y22" s="27" t="s">
        <v>6</v>
      </c>
      <c r="Z22" s="28" t="s">
        <v>10</v>
      </c>
      <c r="AA22" s="29" t="s">
        <v>8</v>
      </c>
      <c r="AB22" s="27" t="s">
        <v>6</v>
      </c>
      <c r="AC22" s="28" t="s">
        <v>10</v>
      </c>
      <c r="AD22" s="29" t="s">
        <v>8</v>
      </c>
      <c r="AE22" s="27" t="s">
        <v>6</v>
      </c>
      <c r="AF22" s="28" t="s">
        <v>10</v>
      </c>
      <c r="AG22" s="29" t="s">
        <v>8</v>
      </c>
      <c r="AH22" s="27" t="s">
        <v>6</v>
      </c>
      <c r="AI22" s="28" t="s">
        <v>10</v>
      </c>
      <c r="AJ22" s="29" t="s">
        <v>8</v>
      </c>
      <c r="AK22" s="27" t="s">
        <v>6</v>
      </c>
      <c r="AL22" s="28" t="s">
        <v>10</v>
      </c>
      <c r="AM22" s="29" t="s">
        <v>8</v>
      </c>
      <c r="AN22" s="27" t="s">
        <v>6</v>
      </c>
      <c r="AO22" s="28" t="s">
        <v>10</v>
      </c>
      <c r="AP22" s="29" t="s">
        <v>8</v>
      </c>
      <c r="AQ22" s="76"/>
    </row>
    <row r="23" spans="2:43" x14ac:dyDescent="0.2">
      <c r="B23" s="77"/>
      <c r="C23" s="78">
        <v>1</v>
      </c>
      <c r="D23" s="70"/>
      <c r="E23" s="36"/>
      <c r="F23" s="37"/>
      <c r="G23" s="70"/>
      <c r="H23" s="36"/>
      <c r="I23" s="37"/>
      <c r="J23" s="70"/>
      <c r="K23" s="36"/>
      <c r="L23" s="37"/>
      <c r="M23" s="70"/>
      <c r="N23" s="36"/>
      <c r="O23" s="37"/>
      <c r="P23" s="245"/>
      <c r="Q23" s="36"/>
      <c r="R23" s="37"/>
      <c r="S23" s="70"/>
      <c r="T23" s="36"/>
      <c r="U23" s="37"/>
      <c r="V23" s="70"/>
      <c r="W23" s="36"/>
      <c r="X23" s="37"/>
      <c r="Y23" s="70"/>
      <c r="Z23" s="36"/>
      <c r="AA23" s="37"/>
      <c r="AB23" s="70"/>
      <c r="AC23" s="36"/>
      <c r="AD23" s="37"/>
      <c r="AE23" s="70"/>
      <c r="AF23" s="36"/>
      <c r="AG23" s="37"/>
      <c r="AH23" s="70"/>
      <c r="AI23" s="36"/>
      <c r="AJ23" s="37"/>
      <c r="AK23" s="70"/>
      <c r="AL23" s="36"/>
      <c r="AM23" s="37"/>
      <c r="AN23" s="39">
        <f t="shared" ref="AN23:AN27" si="6">M23+P23+S23+V23+Y23+AB24+AE23+AH23+AK23</f>
        <v>0</v>
      </c>
      <c r="AO23" s="40">
        <f t="shared" ref="AO23:AO27" si="7">N23+Q23+T23+W23+Z23+AC23+AF23+AI23+AL23+K23+H23+E23</f>
        <v>0</v>
      </c>
      <c r="AP23" s="41">
        <f t="shared" ref="AP23:AP27" si="8">F23+I23+O23+R23+X23+AA23+AD23+AG23+AJ23+AM23+L23+U23</f>
        <v>0</v>
      </c>
      <c r="AQ23" s="80"/>
    </row>
    <row r="24" spans="2:43" x14ac:dyDescent="0.2">
      <c r="B24" s="81"/>
      <c r="C24" s="82">
        <v>2</v>
      </c>
      <c r="D24" s="70"/>
      <c r="E24" s="36"/>
      <c r="F24" s="37"/>
      <c r="G24" s="70"/>
      <c r="H24" s="36"/>
      <c r="I24" s="37"/>
      <c r="J24" s="70"/>
      <c r="K24" s="36"/>
      <c r="L24" s="37"/>
      <c r="M24" s="70"/>
      <c r="N24" s="36"/>
      <c r="O24" s="37"/>
      <c r="P24" s="245"/>
      <c r="Q24" s="36"/>
      <c r="R24" s="37"/>
      <c r="S24" s="70"/>
      <c r="T24" s="36"/>
      <c r="U24" s="37"/>
      <c r="V24" s="70"/>
      <c r="W24" s="36"/>
      <c r="X24" s="37"/>
      <c r="Y24" s="70"/>
      <c r="Z24" s="36"/>
      <c r="AA24" s="37"/>
      <c r="AB24" s="70"/>
      <c r="AC24" s="36"/>
      <c r="AD24" s="37"/>
      <c r="AE24" s="70"/>
      <c r="AF24" s="36"/>
      <c r="AG24" s="37"/>
      <c r="AH24" s="70"/>
      <c r="AI24" s="36"/>
      <c r="AJ24" s="37"/>
      <c r="AK24" s="70"/>
      <c r="AL24" s="36"/>
      <c r="AM24" s="37"/>
      <c r="AN24" s="39">
        <f t="shared" si="6"/>
        <v>0</v>
      </c>
      <c r="AO24" s="40">
        <f t="shared" si="7"/>
        <v>0</v>
      </c>
      <c r="AP24" s="41">
        <f t="shared" si="8"/>
        <v>0</v>
      </c>
      <c r="AQ24" s="80"/>
    </row>
    <row r="25" spans="2:43" x14ac:dyDescent="0.2">
      <c r="B25" s="56"/>
      <c r="C25" s="82">
        <v>3</v>
      </c>
      <c r="D25" s="70"/>
      <c r="E25" s="36"/>
      <c r="F25" s="37"/>
      <c r="G25" s="70"/>
      <c r="H25" s="36"/>
      <c r="I25" s="37"/>
      <c r="J25" s="70"/>
      <c r="K25" s="36"/>
      <c r="L25" s="37"/>
      <c r="M25" s="70"/>
      <c r="N25" s="36"/>
      <c r="O25" s="37"/>
      <c r="P25" s="245"/>
      <c r="Q25" s="246"/>
      <c r="R25" s="37"/>
      <c r="S25" s="70"/>
      <c r="T25" s="246"/>
      <c r="U25" s="37"/>
      <c r="V25" s="70"/>
      <c r="W25" s="36"/>
      <c r="X25" s="37"/>
      <c r="Y25" s="70"/>
      <c r="Z25" s="36"/>
      <c r="AA25" s="37"/>
      <c r="AB25" s="70"/>
      <c r="AC25" s="247"/>
      <c r="AD25" s="248"/>
      <c r="AE25" s="70"/>
      <c r="AF25" s="36"/>
      <c r="AG25" s="37"/>
      <c r="AH25" s="70"/>
      <c r="AI25" s="36"/>
      <c r="AJ25" s="37"/>
      <c r="AK25" s="70"/>
      <c r="AL25" s="36"/>
      <c r="AM25" s="37"/>
      <c r="AN25" s="39">
        <f t="shared" si="6"/>
        <v>0</v>
      </c>
      <c r="AO25" s="40">
        <f t="shared" si="7"/>
        <v>0</v>
      </c>
      <c r="AP25" s="41">
        <f t="shared" si="8"/>
        <v>0</v>
      </c>
      <c r="AQ25" s="80"/>
    </row>
    <row r="26" spans="2:43" x14ac:dyDescent="0.2">
      <c r="B26" s="81"/>
      <c r="C26" s="82">
        <v>4</v>
      </c>
      <c r="D26" s="70"/>
      <c r="E26" s="36"/>
      <c r="F26" s="37"/>
      <c r="G26" s="70"/>
      <c r="H26" s="36"/>
      <c r="I26" s="37"/>
      <c r="J26" s="70"/>
      <c r="K26" s="36"/>
      <c r="L26" s="37"/>
      <c r="M26" s="70"/>
      <c r="N26" s="36"/>
      <c r="O26" s="37"/>
      <c r="P26" s="245"/>
      <c r="Q26" s="36"/>
      <c r="R26" s="37"/>
      <c r="S26" s="70"/>
      <c r="T26" s="246"/>
      <c r="U26" s="37"/>
      <c r="V26" s="70"/>
      <c r="W26" s="36"/>
      <c r="X26" s="37"/>
      <c r="Y26" s="70"/>
      <c r="Z26" s="36"/>
      <c r="AA26" s="37"/>
      <c r="AB26" s="70"/>
      <c r="AC26" s="36"/>
      <c r="AD26" s="37"/>
      <c r="AE26" s="70"/>
      <c r="AF26" s="36"/>
      <c r="AG26" s="37"/>
      <c r="AH26" s="70"/>
      <c r="AI26" s="36"/>
      <c r="AJ26" s="37"/>
      <c r="AK26" s="70"/>
      <c r="AL26" s="36"/>
      <c r="AM26" s="37"/>
      <c r="AN26" s="39">
        <f t="shared" si="6"/>
        <v>0</v>
      </c>
      <c r="AO26" s="40">
        <f t="shared" si="7"/>
        <v>0</v>
      </c>
      <c r="AP26" s="41">
        <f t="shared" si="8"/>
        <v>0</v>
      </c>
      <c r="AQ26" s="80"/>
    </row>
    <row r="27" spans="2:43" ht="17" thickBot="1" x14ac:dyDescent="0.25">
      <c r="B27" s="83"/>
      <c r="C27" s="84">
        <v>5</v>
      </c>
      <c r="D27" s="85"/>
      <c r="E27" s="86"/>
      <c r="F27" s="87"/>
      <c r="G27" s="85"/>
      <c r="H27" s="86"/>
      <c r="I27" s="87"/>
      <c r="J27" s="85"/>
      <c r="K27" s="86"/>
      <c r="L27" s="87"/>
      <c r="M27" s="85"/>
      <c r="N27" s="86"/>
      <c r="O27" s="87"/>
      <c r="P27" s="245"/>
      <c r="Q27" s="246"/>
      <c r="R27" s="37"/>
      <c r="S27" s="70"/>
      <c r="T27" s="246"/>
      <c r="U27" s="37"/>
      <c r="V27" s="70"/>
      <c r="W27" s="36"/>
      <c r="X27" s="37"/>
      <c r="Y27" s="70"/>
      <c r="Z27" s="36"/>
      <c r="AA27" s="37"/>
      <c r="AB27" s="70"/>
      <c r="AC27" s="36"/>
      <c r="AD27" s="37"/>
      <c r="AE27" s="70"/>
      <c r="AF27" s="36"/>
      <c r="AG27" s="37"/>
      <c r="AH27" s="70"/>
      <c r="AI27" s="36"/>
      <c r="AJ27" s="37"/>
      <c r="AK27" s="85"/>
      <c r="AL27" s="86"/>
      <c r="AM27" s="87"/>
      <c r="AN27" s="39">
        <f t="shared" si="6"/>
        <v>0</v>
      </c>
      <c r="AO27" s="40">
        <f t="shared" si="7"/>
        <v>0</v>
      </c>
      <c r="AP27" s="41">
        <f t="shared" si="8"/>
        <v>0</v>
      </c>
      <c r="AQ27" s="80"/>
    </row>
    <row r="28" spans="2:43" ht="19" thickBot="1" x14ac:dyDescent="0.25">
      <c r="B28" s="95" t="s">
        <v>14</v>
      </c>
      <c r="C28" s="96"/>
      <c r="D28" s="212"/>
      <c r="E28" s="97">
        <f>SUM(E23:E27)</f>
        <v>0</v>
      </c>
      <c r="F28" s="98">
        <f>SUM(F23:F27)</f>
        <v>0</v>
      </c>
      <c r="G28" s="212"/>
      <c r="H28" s="97">
        <f>SUM(H23:H27)</f>
        <v>0</v>
      </c>
      <c r="I28" s="98">
        <f>SUM(I23:I27)</f>
        <v>0</v>
      </c>
      <c r="J28" s="212"/>
      <c r="K28" s="97">
        <f>SUM(K23:K27)</f>
        <v>0</v>
      </c>
      <c r="L28" s="98">
        <f>SUM(L23:L27)</f>
        <v>0</v>
      </c>
      <c r="M28" s="212"/>
      <c r="N28" s="97">
        <f t="shared" ref="N28:AA28" si="9">SUM(N23:N27)</f>
        <v>0</v>
      </c>
      <c r="O28" s="98">
        <f t="shared" si="9"/>
        <v>0</v>
      </c>
      <c r="P28" s="72">
        <f t="shared" si="9"/>
        <v>0</v>
      </c>
      <c r="Q28" s="47">
        <f t="shared" si="9"/>
        <v>0</v>
      </c>
      <c r="R28" s="46">
        <f t="shared" si="9"/>
        <v>0</v>
      </c>
      <c r="S28" s="72">
        <f t="shared" si="9"/>
        <v>0</v>
      </c>
      <c r="T28" s="47">
        <f t="shared" si="9"/>
        <v>0</v>
      </c>
      <c r="U28" s="46">
        <f t="shared" si="9"/>
        <v>0</v>
      </c>
      <c r="V28" s="72">
        <f t="shared" si="9"/>
        <v>0</v>
      </c>
      <c r="W28" s="47">
        <f t="shared" si="9"/>
        <v>0</v>
      </c>
      <c r="X28" s="46">
        <f t="shared" si="9"/>
        <v>0</v>
      </c>
      <c r="Y28" s="72">
        <f t="shared" si="9"/>
        <v>0</v>
      </c>
      <c r="Z28" s="47">
        <f t="shared" si="9"/>
        <v>0</v>
      </c>
      <c r="AA28" s="46">
        <f t="shared" si="9"/>
        <v>0</v>
      </c>
      <c r="AB28" s="72">
        <f>SUM(AB23:AB27)</f>
        <v>0</v>
      </c>
      <c r="AC28" s="47">
        <f t="shared" ref="AC28:AM28" si="10">SUM(AC23:AC27)</f>
        <v>0</v>
      </c>
      <c r="AD28" s="46">
        <f t="shared" si="10"/>
        <v>0</v>
      </c>
      <c r="AE28" s="72">
        <f t="shared" si="10"/>
        <v>0</v>
      </c>
      <c r="AF28" s="47">
        <f t="shared" si="10"/>
        <v>0</v>
      </c>
      <c r="AG28" s="46">
        <f t="shared" si="10"/>
        <v>0</v>
      </c>
      <c r="AH28" s="72">
        <f t="shared" si="10"/>
        <v>0</v>
      </c>
      <c r="AI28" s="47">
        <f t="shared" si="10"/>
        <v>0</v>
      </c>
      <c r="AJ28" s="46">
        <f t="shared" si="10"/>
        <v>0</v>
      </c>
      <c r="AK28" s="212">
        <f t="shared" si="10"/>
        <v>0</v>
      </c>
      <c r="AL28" s="97">
        <f t="shared" si="10"/>
        <v>0</v>
      </c>
      <c r="AM28" s="98">
        <f t="shared" si="10"/>
        <v>0</v>
      </c>
      <c r="AN28" s="73" t="e">
        <f>D28+G28+J28+M28+P28+S28+V28+Y28+AB29+AE28+AH28+AK28</f>
        <v>#REF!</v>
      </c>
      <c r="AO28" s="99">
        <f>SUM(AO23:AO27)</f>
        <v>0</v>
      </c>
      <c r="AP28" s="73">
        <f>SUM(AP23:AP27)</f>
        <v>0</v>
      </c>
      <c r="AQ28" s="100" t="e">
        <f>AP28/AP29</f>
        <v>#REF!</v>
      </c>
    </row>
    <row r="29" spans="2:43" ht="24" thickBot="1" x14ac:dyDescent="0.3">
      <c r="B29" s="101" t="s">
        <v>16</v>
      </c>
      <c r="C29" s="102"/>
      <c r="D29" s="103" t="e">
        <f>D9+D21+#REF!+D28</f>
        <v>#REF!</v>
      </c>
      <c r="E29" s="103" t="e">
        <f>E9+E21+#REF!+E28</f>
        <v>#REF!</v>
      </c>
      <c r="F29" s="105" t="e">
        <f>F9+F21+#REF!+F28</f>
        <v>#REF!</v>
      </c>
      <c r="G29" s="103" t="e">
        <f>G9+G21+#REF!+G28</f>
        <v>#REF!</v>
      </c>
      <c r="H29" s="103" t="e">
        <f>H9+H21+#REF!+H28</f>
        <v>#REF!</v>
      </c>
      <c r="I29" s="105" t="e">
        <f>I9+I21+#REF!+I28</f>
        <v>#REF!</v>
      </c>
      <c r="J29" s="103" t="e">
        <f>J9+J21+#REF!+J28</f>
        <v>#REF!</v>
      </c>
      <c r="K29" s="103" t="e">
        <f>K9+K21+#REF!+K28</f>
        <v>#REF!</v>
      </c>
      <c r="L29" s="105" t="e">
        <f>L9+L21+#REF!+L28</f>
        <v>#REF!</v>
      </c>
      <c r="M29" s="103" t="e">
        <f>M9+M21+#REF!+M28</f>
        <v>#REF!</v>
      </c>
      <c r="N29" s="103" t="e">
        <f>N9+N21+#REF!+N28</f>
        <v>#REF!</v>
      </c>
      <c r="O29" s="105" t="e">
        <f>O9+O21+#REF!+O28</f>
        <v>#REF!</v>
      </c>
      <c r="P29" s="103" t="e">
        <f>P9+P21+#REF!+P28</f>
        <v>#REF!</v>
      </c>
      <c r="Q29" s="103" t="e">
        <f>Q9+Q21+#REF!+Q28</f>
        <v>#REF!</v>
      </c>
      <c r="R29" s="105" t="e">
        <f>R9+R21+#REF!+R28</f>
        <v>#REF!</v>
      </c>
      <c r="S29" s="103" t="e">
        <f>S9+S21+#REF!+S28</f>
        <v>#REF!</v>
      </c>
      <c r="T29" s="103" t="e">
        <f>T9+T21+#REF!+T28</f>
        <v>#REF!</v>
      </c>
      <c r="U29" s="105" t="e">
        <f>U9+U21+#REF!+U28</f>
        <v>#REF!</v>
      </c>
      <c r="V29" s="103" t="e">
        <f>V9+V21+#REF!+V28</f>
        <v>#REF!</v>
      </c>
      <c r="W29" s="103" t="e">
        <f>W9+W21+#REF!+W28</f>
        <v>#REF!</v>
      </c>
      <c r="X29" s="105" t="e">
        <f>X9+X21+#REF!+X28</f>
        <v>#REF!</v>
      </c>
      <c r="Y29" s="103" t="e">
        <f>Y9+Y21+#REF!+Y28</f>
        <v>#REF!</v>
      </c>
      <c r="Z29" s="103" t="e">
        <f>Z9+Z21+#REF!+Z28</f>
        <v>#REF!</v>
      </c>
      <c r="AA29" s="105" t="e">
        <f>AA9+AA21+#REF!+AA28</f>
        <v>#REF!</v>
      </c>
      <c r="AB29" s="103" t="e">
        <f>AB8+#REF!+AB21+AB28</f>
        <v>#REF!</v>
      </c>
      <c r="AC29" s="103" t="e">
        <f>AC9+AC21+#REF!+AC28</f>
        <v>#REF!</v>
      </c>
      <c r="AD29" s="105" t="e">
        <f>AD9+AD21+#REF!+AD28</f>
        <v>#REF!</v>
      </c>
      <c r="AE29" s="103" t="e">
        <f>AE9+AE21+#REF!+AE28</f>
        <v>#REF!</v>
      </c>
      <c r="AF29" s="103" t="e">
        <f>AF9+AF21+#REF!+AF28</f>
        <v>#REF!</v>
      </c>
      <c r="AG29" s="105" t="e">
        <f>AG9+AG21+#REF!+AG28</f>
        <v>#REF!</v>
      </c>
      <c r="AH29" s="103" t="e">
        <f>AH9+AH21+#REF!+AH28</f>
        <v>#REF!</v>
      </c>
      <c r="AI29" s="103" t="e">
        <f>AI9+AI21+#REF!+AI28</f>
        <v>#REF!</v>
      </c>
      <c r="AJ29" s="105" t="e">
        <f>AJ9+AJ21+#REF!+AJ28</f>
        <v>#REF!</v>
      </c>
      <c r="AK29" s="103" t="e">
        <f>AK9+AK21+#REF!+AK28</f>
        <v>#REF!</v>
      </c>
      <c r="AL29" s="103" t="e">
        <f>AL9+AL21+#REF!+AL28</f>
        <v>#REF!</v>
      </c>
      <c r="AM29" s="105" t="e">
        <f>AM9+AM21+#REF!+AM28</f>
        <v>#REF!</v>
      </c>
      <c r="AN29" s="106" t="e">
        <f>AN9+AN21+#REF!+AN28</f>
        <v>#REF!</v>
      </c>
      <c r="AO29" s="107" t="e">
        <f>AO9+AO21+#REF!+AO28</f>
        <v>#REF!</v>
      </c>
      <c r="AP29" s="108" t="e">
        <f>AP9+AP21+#REF!+AP28</f>
        <v>#REF!</v>
      </c>
      <c r="AQ29" s="109" t="e">
        <f>SUM(AQ9:AQ28)</f>
        <v>#REF!</v>
      </c>
    </row>
  </sheetData>
  <mergeCells count="13">
    <mergeCell ref="D5:F5"/>
    <mergeCell ref="G5:I5"/>
    <mergeCell ref="J5:L5"/>
    <mergeCell ref="M5:O5"/>
    <mergeCell ref="P5:R5"/>
    <mergeCell ref="AH5:AJ5"/>
    <mergeCell ref="AK5:AM5"/>
    <mergeCell ref="AN5:AP5"/>
    <mergeCell ref="S5:U5"/>
    <mergeCell ref="V5:X5"/>
    <mergeCell ref="Y5:AA5"/>
    <mergeCell ref="AB5:AD5"/>
    <mergeCell ref="AE5:AG5"/>
  </mergeCells>
  <pageMargins left="0.7" right="0.7" top="0.78740157500000008" bottom="0.78740157500000008" header="0.3" footer="0.3"/>
  <pageSetup paperSize="9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/>
  </sheetPr>
  <dimension ref="A1:S13"/>
  <sheetViews>
    <sheetView workbookViewId="0">
      <selection sqref="A1:I1"/>
    </sheetView>
  </sheetViews>
  <sheetFormatPr baseColWidth="10" defaultColWidth="11" defaultRowHeight="16" x14ac:dyDescent="0.2"/>
  <cols>
    <col min="1" max="1" width="35.33203125" bestFit="1" customWidth="1"/>
    <col min="2" max="15" width="15.6640625" customWidth="1"/>
    <col min="17" max="17" width="36" bestFit="1" customWidth="1"/>
    <col min="18" max="18" width="13.1640625" style="110" bestFit="1" customWidth="1"/>
  </cols>
  <sheetData>
    <row r="1" spans="1:19" s="111" customFormat="1" ht="45" customHeight="1" x14ac:dyDescent="0.7">
      <c r="A1" s="112">
        <v>2024</v>
      </c>
      <c r="B1" s="2"/>
      <c r="C1" s="294"/>
      <c r="D1" s="295" t="s">
        <v>35</v>
      </c>
      <c r="E1" s="4"/>
      <c r="F1" s="112"/>
      <c r="G1" s="112"/>
      <c r="H1" s="112"/>
      <c r="I1" s="5"/>
      <c r="J1" s="7"/>
      <c r="K1" s="7"/>
      <c r="L1" s="7"/>
      <c r="M1" s="7"/>
      <c r="N1" s="113"/>
      <c r="O1" s="114"/>
      <c r="R1" s="115"/>
    </row>
    <row r="2" spans="1:19" s="111" customFormat="1" ht="18" customHeight="1" x14ac:dyDescent="0.3">
      <c r="A2" s="116" t="s">
        <v>17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17"/>
      <c r="O2" s="118"/>
      <c r="R2" s="115"/>
    </row>
    <row r="3" spans="1:19" s="119" customFormat="1" x14ac:dyDescent="0.2">
      <c r="A3" s="120"/>
      <c r="B3" s="121">
        <v>45292</v>
      </c>
      <c r="C3" s="121">
        <v>45323</v>
      </c>
      <c r="D3" s="121">
        <v>45352</v>
      </c>
      <c r="E3" s="121">
        <v>45383</v>
      </c>
      <c r="F3" s="121">
        <v>45413</v>
      </c>
      <c r="G3" s="121">
        <v>45444</v>
      </c>
      <c r="H3" s="121">
        <v>45474</v>
      </c>
      <c r="I3" s="121">
        <v>45505</v>
      </c>
      <c r="J3" s="121">
        <v>45536</v>
      </c>
      <c r="K3" s="121">
        <v>45566</v>
      </c>
      <c r="L3" s="121">
        <v>45597</v>
      </c>
      <c r="M3" s="121">
        <v>45627</v>
      </c>
      <c r="N3" s="123" t="s">
        <v>3</v>
      </c>
      <c r="O3" s="124" t="s">
        <v>4</v>
      </c>
    </row>
    <row r="4" spans="1:19" x14ac:dyDescent="0.2">
      <c r="A4" s="125" t="s">
        <v>18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249"/>
      <c r="N4" s="132">
        <f t="shared" ref="N4:N7" si="0">SUM(B4:M4)</f>
        <v>0</v>
      </c>
      <c r="O4" s="133" t="e">
        <f>N4/N8</f>
        <v>#DIV/0!</v>
      </c>
      <c r="Q4" s="125" t="s">
        <v>18</v>
      </c>
      <c r="R4" s="134">
        <f t="shared" ref="R4:R7" si="1">N4</f>
        <v>0</v>
      </c>
      <c r="S4" s="135" t="e">
        <f>R4/SUM(R4:R7)</f>
        <v>#DIV/0!</v>
      </c>
    </row>
    <row r="5" spans="1:19" s="136" customFormat="1" x14ac:dyDescent="0.2">
      <c r="A5" s="137" t="s">
        <v>19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250"/>
      <c r="N5" s="132">
        <f t="shared" si="0"/>
        <v>0</v>
      </c>
      <c r="O5" s="141" t="e">
        <f>N5/N8</f>
        <v>#DIV/0!</v>
      </c>
      <c r="Q5" s="137" t="s">
        <v>19</v>
      </c>
      <c r="R5" s="142">
        <f t="shared" si="1"/>
        <v>0</v>
      </c>
      <c r="S5" s="135" t="e">
        <f>R5/SUM(R4:R7)</f>
        <v>#DIV/0!</v>
      </c>
    </row>
    <row r="6" spans="1:19" x14ac:dyDescent="0.2">
      <c r="A6" s="143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250"/>
      <c r="N6" s="132">
        <f t="shared" si="0"/>
        <v>0</v>
      </c>
      <c r="O6" s="141" t="e">
        <f>N6/N8</f>
        <v>#DIV/0!</v>
      </c>
      <c r="Q6" s="143"/>
      <c r="R6" s="134"/>
      <c r="S6" s="135"/>
    </row>
    <row r="7" spans="1:19" s="144" customFormat="1" x14ac:dyDescent="0.2">
      <c r="A7" s="145" t="s">
        <v>15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250"/>
      <c r="N7" s="251">
        <f t="shared" si="0"/>
        <v>0</v>
      </c>
      <c r="O7" s="147" t="e">
        <f>N7/N8</f>
        <v>#DIV/0!</v>
      </c>
      <c r="Q7" s="145" t="s">
        <v>15</v>
      </c>
      <c r="R7" s="134">
        <f t="shared" si="1"/>
        <v>0</v>
      </c>
      <c r="S7" s="135" t="e">
        <f>R7/SUM(R4:R7)</f>
        <v>#DIV/0!</v>
      </c>
    </row>
    <row r="8" spans="1:19" s="144" customFormat="1" ht="18" x14ac:dyDescent="0.2">
      <c r="A8" s="148" t="s">
        <v>20</v>
      </c>
      <c r="B8" s="149">
        <f t="shared" ref="B8:O8" si="2">SUM(B4:B7)</f>
        <v>0</v>
      </c>
      <c r="C8" s="149">
        <f t="shared" si="2"/>
        <v>0</v>
      </c>
      <c r="D8" s="149">
        <f t="shared" si="2"/>
        <v>0</v>
      </c>
      <c r="E8" s="149">
        <f t="shared" si="2"/>
        <v>0</v>
      </c>
      <c r="F8" s="149">
        <f t="shared" si="2"/>
        <v>0</v>
      </c>
      <c r="G8" s="149">
        <f t="shared" si="2"/>
        <v>0</v>
      </c>
      <c r="H8" s="149">
        <f t="shared" si="2"/>
        <v>0</v>
      </c>
      <c r="I8" s="149">
        <f t="shared" si="2"/>
        <v>0</v>
      </c>
      <c r="J8" s="149">
        <f t="shared" si="2"/>
        <v>0</v>
      </c>
      <c r="K8" s="149">
        <f t="shared" si="2"/>
        <v>0</v>
      </c>
      <c r="L8" s="149">
        <f t="shared" si="2"/>
        <v>0</v>
      </c>
      <c r="M8" s="149">
        <f t="shared" si="2"/>
        <v>0</v>
      </c>
      <c r="N8" s="151">
        <f t="shared" si="2"/>
        <v>0</v>
      </c>
      <c r="O8" s="152" t="e">
        <f t="shared" si="2"/>
        <v>#DIV/0!</v>
      </c>
      <c r="Q8" s="153"/>
    </row>
    <row r="9" spans="1:19" s="144" customFormat="1" ht="18" x14ac:dyDescent="0.2">
      <c r="A9" s="154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6"/>
      <c r="O9" s="157"/>
      <c r="Q9" s="153"/>
      <c r="R9" s="142"/>
      <c r="S9" s="158"/>
    </row>
    <row r="10" spans="1:19" s="144" customFormat="1" x14ac:dyDescent="0.2">
      <c r="A10" s="120"/>
      <c r="B10" s="121">
        <v>45292</v>
      </c>
      <c r="C10" s="121">
        <v>45323</v>
      </c>
      <c r="D10" s="121">
        <v>45352</v>
      </c>
      <c r="E10" s="121">
        <v>45383</v>
      </c>
      <c r="F10" s="121">
        <v>45413</v>
      </c>
      <c r="G10" s="121">
        <v>45444</v>
      </c>
      <c r="H10" s="121">
        <v>45474</v>
      </c>
      <c r="I10" s="121">
        <v>45505</v>
      </c>
      <c r="J10" s="121">
        <v>45536</v>
      </c>
      <c r="K10" s="121">
        <v>45566</v>
      </c>
      <c r="L10" s="121">
        <v>45597</v>
      </c>
      <c r="M10" s="159">
        <v>45627</v>
      </c>
      <c r="N10" s="252"/>
      <c r="O10" s="161"/>
      <c r="R10" s="110"/>
      <c r="S10" s="162"/>
    </row>
    <row r="11" spans="1:19" s="144" customFormat="1" x14ac:dyDescent="0.2">
      <c r="A11" s="163" t="s">
        <v>21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5">
        <f>SUM(B11:M11)</f>
        <v>0</v>
      </c>
      <c r="O11" s="166"/>
      <c r="R11" s="110"/>
    </row>
    <row r="12" spans="1:19" s="144" customFormat="1" x14ac:dyDescent="0.2">
      <c r="A12" s="167" t="s">
        <v>22</v>
      </c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70">
        <f t="shared" ref="N12:N13" si="3">B12+C12+D12+E12+F12+G12+H12+I12+J12+K12+L12+M12</f>
        <v>0</v>
      </c>
      <c r="O12" s="171"/>
      <c r="R12" s="110"/>
    </row>
    <row r="13" spans="1:19" s="172" customFormat="1" ht="18" x14ac:dyDescent="0.2">
      <c r="A13" s="148" t="s">
        <v>23</v>
      </c>
      <c r="B13" s="173">
        <f t="shared" ref="B13:M13" si="4">B11-B12</f>
        <v>0</v>
      </c>
      <c r="C13" s="173">
        <f t="shared" si="4"/>
        <v>0</v>
      </c>
      <c r="D13" s="173">
        <f t="shared" si="4"/>
        <v>0</v>
      </c>
      <c r="E13" s="173">
        <f t="shared" si="4"/>
        <v>0</v>
      </c>
      <c r="F13" s="173">
        <f t="shared" si="4"/>
        <v>0</v>
      </c>
      <c r="G13" s="173">
        <f t="shared" si="4"/>
        <v>0</v>
      </c>
      <c r="H13" s="173">
        <f t="shared" si="4"/>
        <v>0</v>
      </c>
      <c r="I13" s="173">
        <f t="shared" si="4"/>
        <v>0</v>
      </c>
      <c r="J13" s="173">
        <f t="shared" si="4"/>
        <v>0</v>
      </c>
      <c r="K13" s="173">
        <f t="shared" si="4"/>
        <v>0</v>
      </c>
      <c r="L13" s="173">
        <f t="shared" si="4"/>
        <v>0</v>
      </c>
      <c r="M13" s="173">
        <f t="shared" si="4"/>
        <v>0</v>
      </c>
      <c r="N13" s="174">
        <f t="shared" si="3"/>
        <v>0</v>
      </c>
      <c r="O13" s="175"/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/>
  </sheetPr>
  <dimension ref="A1:BH25"/>
  <sheetViews>
    <sheetView tabSelected="1" workbookViewId="0">
      <pane xSplit="2" ySplit="3" topLeftCell="C4" activePane="bottomRight" state="frozen"/>
      <selection activeCell="C4" sqref="C4"/>
      <selection pane="topRight"/>
      <selection pane="bottomLeft"/>
      <selection pane="bottomRight"/>
    </sheetView>
  </sheetViews>
  <sheetFormatPr baseColWidth="10" defaultColWidth="11" defaultRowHeight="16" x14ac:dyDescent="0.2"/>
  <cols>
    <col min="1" max="1" width="42.5" bestFit="1" customWidth="1"/>
    <col min="2" max="2" width="3.6640625" customWidth="1"/>
    <col min="3" max="3" width="14.1640625" style="176" customWidth="1"/>
    <col min="4" max="4" width="13.6640625" style="176" customWidth="1"/>
    <col min="5" max="5" width="16" style="176" customWidth="1"/>
    <col min="6" max="7" width="16.1640625" style="176" customWidth="1"/>
    <col min="8" max="8" width="13.6640625" style="176" customWidth="1"/>
    <col min="9" max="9" width="13.83203125" style="176" customWidth="1"/>
    <col min="10" max="10" width="14.83203125" style="176" customWidth="1"/>
    <col min="11" max="11" width="17.1640625" style="176" customWidth="1"/>
    <col min="12" max="12" width="16.83203125" style="176" customWidth="1"/>
    <col min="13" max="13" width="14.1640625" style="176" customWidth="1"/>
    <col min="14" max="14" width="13.6640625" style="176" customWidth="1"/>
    <col min="15" max="15" width="17.33203125" style="176" customWidth="1"/>
    <col min="16" max="16" width="15" style="176" customWidth="1"/>
    <col min="17" max="17" width="15.5" style="176" customWidth="1"/>
    <col min="18" max="18" width="13.6640625" style="176" customWidth="1"/>
    <col min="19" max="19" width="16.33203125" style="176" customWidth="1"/>
    <col min="20" max="20" width="15.83203125" style="176" customWidth="1"/>
    <col min="21" max="21" width="15" style="176" customWidth="1"/>
    <col min="22" max="22" width="13.6640625" style="176" customWidth="1"/>
    <col min="23" max="23" width="17.5" style="176" customWidth="1"/>
    <col min="24" max="24" width="15.1640625" style="176" customWidth="1"/>
    <col min="25" max="25" width="14.6640625" style="176" customWidth="1"/>
    <col min="26" max="26" width="14.5" style="176" customWidth="1"/>
    <col min="27" max="27" width="17" style="176" customWidth="1"/>
    <col min="28" max="28" width="16.6640625" style="176" customWidth="1"/>
    <col min="29" max="29" width="15.1640625" style="176" customWidth="1"/>
    <col min="30" max="30" width="13.6640625" style="176" customWidth="1"/>
    <col min="31" max="31" width="17.33203125" style="176" customWidth="1"/>
    <col min="32" max="32" width="18.6640625" style="176" customWidth="1"/>
    <col min="33" max="33" width="15" style="176" customWidth="1"/>
    <col min="34" max="34" width="13.6640625" style="176" customWidth="1"/>
    <col min="35" max="35" width="17.1640625" style="176" customWidth="1"/>
    <col min="36" max="37" width="15.1640625" style="176" customWidth="1"/>
    <col min="38" max="38" width="13.6640625" style="176" customWidth="1"/>
    <col min="39" max="39" width="17.1640625" style="176" customWidth="1"/>
    <col min="40" max="40" width="15.5" style="176" customWidth="1"/>
    <col min="41" max="41" width="17.33203125" style="176" customWidth="1"/>
    <col min="42" max="42" width="17.6640625" style="176" customWidth="1"/>
    <col min="43" max="43" width="17.1640625" style="176" customWidth="1"/>
    <col min="44" max="44" width="15.6640625" style="176" customWidth="1"/>
    <col min="45" max="45" width="18.5" style="176" customWidth="1"/>
    <col min="46" max="46" width="16" style="176" customWidth="1"/>
    <col min="47" max="47" width="17.1640625" style="176" customWidth="1"/>
    <col min="48" max="48" width="15.5" style="176" customWidth="1"/>
    <col min="49" max="49" width="16.1640625" style="176" customWidth="1"/>
    <col min="50" max="50" width="16.83203125" style="176" customWidth="1"/>
  </cols>
  <sheetData>
    <row r="1" spans="1:50" s="111" customFormat="1" ht="70" customHeight="1" x14ac:dyDescent="0.55000000000000004">
      <c r="A1" s="1">
        <v>2024</v>
      </c>
      <c r="B1" s="2"/>
      <c r="C1" s="3" t="s">
        <v>0</v>
      </c>
      <c r="D1" s="4"/>
      <c r="E1" s="3"/>
      <c r="F1" s="4"/>
      <c r="G1" s="3" t="s">
        <v>0</v>
      </c>
      <c r="H1" s="3"/>
      <c r="I1" s="4"/>
      <c r="J1" s="4"/>
      <c r="K1" s="4"/>
      <c r="L1" s="4"/>
      <c r="M1" s="3"/>
      <c r="N1" s="3"/>
      <c r="O1" s="4"/>
      <c r="P1" s="4"/>
      <c r="Q1" s="3"/>
      <c r="R1" s="3"/>
      <c r="S1" s="4"/>
      <c r="T1" s="4"/>
      <c r="U1" s="3"/>
      <c r="V1" s="3"/>
      <c r="W1" s="4"/>
      <c r="X1" s="4"/>
      <c r="Y1" s="3"/>
      <c r="Z1" s="3"/>
      <c r="AA1" s="4"/>
      <c r="AB1" s="4"/>
      <c r="AC1" s="3"/>
      <c r="AD1" s="3"/>
      <c r="AE1" s="4"/>
      <c r="AF1" s="4"/>
      <c r="AG1" s="3"/>
      <c r="AH1" s="3"/>
      <c r="AI1" s="4"/>
      <c r="AJ1" s="4"/>
      <c r="AK1" s="3"/>
      <c r="AL1" s="3"/>
      <c r="AM1" s="4"/>
      <c r="AN1" s="4"/>
      <c r="AO1" s="3"/>
      <c r="AP1" s="3"/>
      <c r="AQ1" s="4"/>
      <c r="AR1" s="4"/>
      <c r="AS1" s="3"/>
      <c r="AT1" s="3"/>
      <c r="AU1" s="4"/>
      <c r="AV1" s="4"/>
      <c r="AW1" s="3"/>
      <c r="AX1" s="3"/>
    </row>
    <row r="2" spans="1:50" x14ac:dyDescent="0.2">
      <c r="A2" s="12"/>
      <c r="B2" s="12"/>
      <c r="C2" s="13"/>
      <c r="D2" s="13"/>
      <c r="E2" s="13"/>
      <c r="F2" s="13"/>
      <c r="G2" s="13"/>
      <c r="H2" s="13"/>
      <c r="I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pans="1:50" s="119" customFormat="1" ht="18" x14ac:dyDescent="0.2">
      <c r="A3" s="16" t="s">
        <v>24</v>
      </c>
      <c r="B3" s="17" t="s">
        <v>2</v>
      </c>
      <c r="C3" s="288">
        <v>45292</v>
      </c>
      <c r="D3" s="289"/>
      <c r="E3" s="289"/>
      <c r="F3" s="290"/>
      <c r="G3" s="288">
        <v>45323</v>
      </c>
      <c r="H3" s="289"/>
      <c r="I3" s="289"/>
      <c r="J3" s="290"/>
      <c r="K3" s="288">
        <v>45352</v>
      </c>
      <c r="L3" s="289"/>
      <c r="M3" s="289"/>
      <c r="N3" s="290"/>
      <c r="O3" s="288">
        <v>45383</v>
      </c>
      <c r="P3" s="289"/>
      <c r="Q3" s="289"/>
      <c r="R3" s="290"/>
      <c r="S3" s="288">
        <v>45413</v>
      </c>
      <c r="T3" s="289"/>
      <c r="U3" s="289"/>
      <c r="V3" s="290"/>
      <c r="W3" s="288">
        <v>45444</v>
      </c>
      <c r="X3" s="289"/>
      <c r="Y3" s="289"/>
      <c r="Z3" s="290"/>
      <c r="AA3" s="288">
        <v>45474</v>
      </c>
      <c r="AB3" s="289"/>
      <c r="AC3" s="289"/>
      <c r="AD3" s="290"/>
      <c r="AE3" s="288">
        <v>45505</v>
      </c>
      <c r="AF3" s="289"/>
      <c r="AG3" s="289"/>
      <c r="AH3" s="290"/>
      <c r="AI3" s="288">
        <v>45536</v>
      </c>
      <c r="AJ3" s="289"/>
      <c r="AK3" s="289"/>
      <c r="AL3" s="290"/>
      <c r="AM3" s="288">
        <v>45566</v>
      </c>
      <c r="AN3" s="289"/>
      <c r="AO3" s="289"/>
      <c r="AP3" s="290"/>
      <c r="AQ3" s="288">
        <v>45597</v>
      </c>
      <c r="AR3" s="289"/>
      <c r="AS3" s="289"/>
      <c r="AT3" s="290"/>
      <c r="AU3" s="288">
        <v>45627</v>
      </c>
      <c r="AV3" s="289"/>
      <c r="AW3" s="289"/>
      <c r="AX3" s="290"/>
    </row>
    <row r="4" spans="1:50" s="177" customFormat="1" ht="18" x14ac:dyDescent="0.2">
      <c r="A4" s="178" t="s">
        <v>25</v>
      </c>
      <c r="B4" s="179"/>
      <c r="C4" s="180" t="s">
        <v>26</v>
      </c>
      <c r="D4" s="181" t="s">
        <v>27</v>
      </c>
      <c r="E4" s="182"/>
      <c r="F4" s="182"/>
      <c r="G4" s="180" t="s">
        <v>26</v>
      </c>
      <c r="H4" s="181" t="s">
        <v>27</v>
      </c>
      <c r="I4" s="183"/>
      <c r="J4" s="184"/>
      <c r="K4" s="180" t="s">
        <v>26</v>
      </c>
      <c r="L4" s="181" t="s">
        <v>27</v>
      </c>
      <c r="M4" s="185"/>
      <c r="N4" s="186"/>
      <c r="O4" s="180" t="s">
        <v>26</v>
      </c>
      <c r="P4" s="181" t="s">
        <v>27</v>
      </c>
      <c r="Q4" s="185"/>
      <c r="R4" s="186"/>
      <c r="S4" s="180" t="s">
        <v>26</v>
      </c>
      <c r="T4" s="181" t="s">
        <v>27</v>
      </c>
      <c r="U4" s="185"/>
      <c r="V4" s="186"/>
      <c r="W4" s="180" t="s">
        <v>26</v>
      </c>
      <c r="X4" s="181" t="s">
        <v>27</v>
      </c>
      <c r="Y4" s="185"/>
      <c r="Z4" s="186"/>
      <c r="AA4" s="180" t="s">
        <v>26</v>
      </c>
      <c r="AB4" s="181" t="s">
        <v>27</v>
      </c>
      <c r="AC4" s="185"/>
      <c r="AD4" s="186"/>
      <c r="AE4" s="180" t="s">
        <v>26</v>
      </c>
      <c r="AF4" s="181" t="s">
        <v>27</v>
      </c>
      <c r="AG4" s="185"/>
      <c r="AH4" s="186"/>
      <c r="AI4" s="180" t="s">
        <v>26</v>
      </c>
      <c r="AJ4" s="181" t="s">
        <v>27</v>
      </c>
      <c r="AK4" s="185"/>
      <c r="AL4" s="186"/>
      <c r="AM4" s="180" t="s">
        <v>26</v>
      </c>
      <c r="AN4" s="181" t="s">
        <v>27</v>
      </c>
      <c r="AO4" s="185"/>
      <c r="AP4" s="186"/>
      <c r="AQ4" s="180" t="s">
        <v>26</v>
      </c>
      <c r="AR4" s="181" t="s">
        <v>27</v>
      </c>
      <c r="AS4" s="185"/>
      <c r="AT4" s="186"/>
      <c r="AU4" s="180" t="s">
        <v>26</v>
      </c>
      <c r="AV4" s="181" t="s">
        <v>27</v>
      </c>
      <c r="AW4" s="185"/>
      <c r="AX4" s="186"/>
    </row>
    <row r="5" spans="1:50" s="177" customFormat="1" x14ac:dyDescent="0.2">
      <c r="A5" s="187" t="s">
        <v>28</v>
      </c>
      <c r="B5" s="188">
        <v>1</v>
      </c>
      <c r="C5" s="189"/>
      <c r="D5" s="197"/>
      <c r="E5" s="190"/>
      <c r="F5" s="191"/>
      <c r="G5" s="253"/>
      <c r="H5" s="254"/>
      <c r="I5" s="193"/>
      <c r="J5" s="255"/>
      <c r="K5" s="197"/>
      <c r="L5" s="254"/>
      <c r="M5" s="185"/>
      <c r="N5" s="186"/>
      <c r="O5" s="197"/>
      <c r="P5" s="254"/>
      <c r="Q5" s="185"/>
      <c r="R5" s="186"/>
      <c r="S5" s="256"/>
      <c r="T5" s="254"/>
      <c r="U5" s="257"/>
      <c r="V5" s="258"/>
      <c r="W5" s="197"/>
      <c r="X5" s="197"/>
      <c r="Y5" s="185"/>
      <c r="Z5" s="186"/>
      <c r="AA5" s="197"/>
      <c r="AB5" s="197"/>
      <c r="AC5" s="185"/>
      <c r="AD5" s="186"/>
      <c r="AE5" s="197"/>
      <c r="AF5" s="197"/>
      <c r="AG5" s="185"/>
      <c r="AH5" s="186"/>
      <c r="AI5" s="197"/>
      <c r="AJ5" s="197"/>
      <c r="AK5" s="185"/>
      <c r="AL5" s="186"/>
      <c r="AM5" s="197"/>
      <c r="AN5" s="197"/>
      <c r="AO5" s="185"/>
      <c r="AP5" s="186"/>
      <c r="AQ5" s="197"/>
      <c r="AR5" s="197"/>
      <c r="AS5" s="185"/>
      <c r="AT5" s="186"/>
      <c r="AU5" s="197"/>
      <c r="AV5" s="197"/>
      <c r="AW5" s="185"/>
      <c r="AX5" s="186"/>
    </row>
    <row r="6" spans="1:50" s="177" customFormat="1" x14ac:dyDescent="0.2">
      <c r="A6" s="187" t="s">
        <v>29</v>
      </c>
      <c r="B6" s="192">
        <v>2</v>
      </c>
      <c r="C6" s="189"/>
      <c r="D6" s="197"/>
      <c r="E6" s="193"/>
      <c r="F6" s="194"/>
      <c r="G6" s="259"/>
      <c r="H6" s="254"/>
      <c r="I6" s="193"/>
      <c r="J6" s="255"/>
      <c r="K6" s="197"/>
      <c r="L6" s="254"/>
      <c r="M6" s="185"/>
      <c r="N6" s="186"/>
      <c r="O6" s="197"/>
      <c r="P6" s="260"/>
      <c r="Q6" s="185"/>
      <c r="R6" s="186"/>
      <c r="S6" s="256"/>
      <c r="T6" s="260"/>
      <c r="U6" s="257"/>
      <c r="V6" s="258"/>
      <c r="W6" s="197"/>
      <c r="X6" s="197"/>
      <c r="Y6" s="185"/>
      <c r="Z6" s="186"/>
      <c r="AA6" s="197"/>
      <c r="AB6" s="197"/>
      <c r="AC6" s="185"/>
      <c r="AD6" s="186"/>
      <c r="AE6" s="197"/>
      <c r="AF6" s="197"/>
      <c r="AG6" s="185"/>
      <c r="AH6" s="186"/>
      <c r="AI6" s="197"/>
      <c r="AJ6" s="197"/>
      <c r="AK6" s="185"/>
      <c r="AL6" s="186"/>
      <c r="AM6" s="197"/>
      <c r="AN6" s="197"/>
      <c r="AO6" s="185"/>
      <c r="AP6" s="186"/>
      <c r="AQ6" s="197"/>
      <c r="AR6" s="197"/>
      <c r="AS6" s="185"/>
      <c r="AT6" s="186"/>
      <c r="AU6" s="197"/>
      <c r="AV6" s="197"/>
      <c r="AW6" s="185"/>
      <c r="AX6" s="186"/>
    </row>
    <row r="7" spans="1:50" s="177" customFormat="1" x14ac:dyDescent="0.2">
      <c r="A7" s="195"/>
      <c r="B7" s="196">
        <v>3</v>
      </c>
      <c r="C7" s="197"/>
      <c r="D7" s="197"/>
      <c r="E7" s="185"/>
      <c r="F7" s="186"/>
      <c r="G7" s="261"/>
      <c r="H7" s="262"/>
      <c r="I7" s="263"/>
      <c r="J7" s="264"/>
      <c r="K7" s="197"/>
      <c r="L7" s="265"/>
      <c r="M7" s="185"/>
      <c r="N7" s="186"/>
      <c r="O7" s="197"/>
      <c r="P7" s="265"/>
      <c r="Q7" s="185"/>
      <c r="R7" s="186"/>
      <c r="S7" s="197"/>
      <c r="T7" s="265"/>
      <c r="U7" s="185"/>
      <c r="V7" s="186"/>
      <c r="W7" s="197"/>
      <c r="X7" s="265"/>
      <c r="Y7" s="185"/>
      <c r="Z7" s="186"/>
      <c r="AA7" s="197"/>
      <c r="AB7" s="265"/>
      <c r="AC7" s="185"/>
      <c r="AD7" s="186"/>
      <c r="AE7" s="197"/>
      <c r="AF7" s="265"/>
      <c r="AG7" s="185"/>
      <c r="AH7" s="186"/>
      <c r="AI7" s="197"/>
      <c r="AJ7" s="265"/>
      <c r="AK7" s="185"/>
      <c r="AL7" s="186"/>
      <c r="AM7" s="197"/>
      <c r="AN7" s="265"/>
      <c r="AO7" s="185"/>
      <c r="AP7" s="186"/>
      <c r="AQ7" s="197"/>
      <c r="AR7" s="265"/>
      <c r="AS7" s="185"/>
      <c r="AT7" s="186"/>
      <c r="AU7" s="197"/>
      <c r="AV7" s="265"/>
      <c r="AW7" s="185"/>
      <c r="AX7" s="186"/>
    </row>
    <row r="8" spans="1:50" s="177" customFormat="1" x14ac:dyDescent="0.2">
      <c r="A8" s="195"/>
      <c r="B8" s="196">
        <v>4</v>
      </c>
      <c r="C8" s="197"/>
      <c r="D8" s="197"/>
      <c r="E8" s="185"/>
      <c r="F8" s="186"/>
      <c r="G8" s="261"/>
      <c r="H8" s="262"/>
      <c r="I8" s="263"/>
      <c r="J8" s="264"/>
      <c r="K8" s="197"/>
      <c r="L8" s="265"/>
      <c r="M8" s="185"/>
      <c r="N8" s="186"/>
      <c r="O8" s="197"/>
      <c r="P8" s="265"/>
      <c r="Q8" s="185"/>
      <c r="R8" s="186"/>
      <c r="S8" s="197"/>
      <c r="T8" s="265"/>
      <c r="U8" s="185"/>
      <c r="V8" s="186"/>
      <c r="W8" s="197"/>
      <c r="X8" s="265"/>
      <c r="Y8" s="185"/>
      <c r="Z8" s="186"/>
      <c r="AA8" s="197"/>
      <c r="AB8" s="265"/>
      <c r="AC8" s="185"/>
      <c r="AD8" s="186"/>
      <c r="AE8" s="197"/>
      <c r="AF8" s="265"/>
      <c r="AG8" s="185"/>
      <c r="AH8" s="186"/>
      <c r="AI8" s="197"/>
      <c r="AJ8" s="265"/>
      <c r="AK8" s="185"/>
      <c r="AL8" s="186"/>
      <c r="AM8" s="197"/>
      <c r="AN8" s="265"/>
      <c r="AO8" s="185"/>
      <c r="AP8" s="186"/>
      <c r="AQ8" s="197"/>
      <c r="AR8" s="265"/>
      <c r="AS8" s="185"/>
      <c r="AT8" s="186"/>
      <c r="AU8" s="197"/>
      <c r="AV8" s="265"/>
      <c r="AW8" s="185"/>
      <c r="AX8" s="186"/>
    </row>
    <row r="9" spans="1:50" s="177" customFormat="1" x14ac:dyDescent="0.2">
      <c r="A9" s="195"/>
      <c r="B9" s="196">
        <v>5</v>
      </c>
      <c r="C9" s="197"/>
      <c r="D9" s="197"/>
      <c r="E9" s="185"/>
      <c r="F9" s="186"/>
      <c r="G9" s="261"/>
      <c r="H9" s="262"/>
      <c r="I9" s="263"/>
      <c r="J9" s="264"/>
      <c r="K9" s="197"/>
      <c r="L9" s="265"/>
      <c r="M9" s="185"/>
      <c r="N9" s="186"/>
      <c r="O9" s="197"/>
      <c r="P9" s="265"/>
      <c r="Q9" s="185"/>
      <c r="R9" s="186"/>
      <c r="S9" s="197"/>
      <c r="T9" s="265"/>
      <c r="U9" s="185"/>
      <c r="V9" s="186"/>
      <c r="W9" s="197"/>
      <c r="X9" s="265"/>
      <c r="Y9" s="185"/>
      <c r="Z9" s="186"/>
      <c r="AA9" s="197"/>
      <c r="AB9" s="265"/>
      <c r="AC9" s="185"/>
      <c r="AD9" s="186"/>
      <c r="AE9" s="197"/>
      <c r="AF9" s="265"/>
      <c r="AG9" s="185"/>
      <c r="AH9" s="186"/>
      <c r="AI9" s="197"/>
      <c r="AJ9" s="265"/>
      <c r="AK9" s="185"/>
      <c r="AL9" s="186"/>
      <c r="AM9" s="197"/>
      <c r="AN9" s="265"/>
      <c r="AO9" s="185"/>
      <c r="AP9" s="186"/>
      <c r="AQ9" s="197"/>
      <c r="AR9" s="265"/>
      <c r="AS9" s="185"/>
      <c r="AT9" s="186"/>
      <c r="AU9" s="197"/>
      <c r="AV9" s="265"/>
      <c r="AW9" s="185"/>
      <c r="AX9" s="186"/>
    </row>
    <row r="10" spans="1:50" s="177" customFormat="1" x14ac:dyDescent="0.2">
      <c r="A10" s="195"/>
      <c r="B10" s="196">
        <v>6</v>
      </c>
      <c r="C10" s="197"/>
      <c r="D10" s="197"/>
      <c r="E10" s="185"/>
      <c r="F10" s="186"/>
      <c r="G10" s="261"/>
      <c r="H10" s="262"/>
      <c r="I10" s="263"/>
      <c r="J10" s="264"/>
      <c r="K10" s="197"/>
      <c r="L10" s="265"/>
      <c r="M10" s="185"/>
      <c r="N10" s="186"/>
      <c r="O10" s="197"/>
      <c r="P10" s="265"/>
      <c r="Q10" s="185"/>
      <c r="R10" s="186"/>
      <c r="S10" s="197"/>
      <c r="T10" s="265"/>
      <c r="U10" s="185"/>
      <c r="V10" s="186"/>
      <c r="W10" s="197"/>
      <c r="X10" s="265"/>
      <c r="Y10" s="185"/>
      <c r="Z10" s="186"/>
      <c r="AA10" s="197"/>
      <c r="AB10" s="265"/>
      <c r="AC10" s="185"/>
      <c r="AD10" s="186"/>
      <c r="AE10" s="197"/>
      <c r="AF10" s="265"/>
      <c r="AG10" s="185"/>
      <c r="AH10" s="186"/>
      <c r="AI10" s="197"/>
      <c r="AJ10" s="265"/>
      <c r="AK10" s="185"/>
      <c r="AL10" s="186"/>
      <c r="AM10" s="197"/>
      <c r="AN10" s="265"/>
      <c r="AO10" s="185"/>
      <c r="AP10" s="186"/>
      <c r="AQ10" s="197"/>
      <c r="AR10" s="265"/>
      <c r="AS10" s="185"/>
      <c r="AT10" s="186"/>
      <c r="AU10" s="197"/>
      <c r="AV10" s="265"/>
      <c r="AW10" s="185"/>
      <c r="AX10" s="186"/>
    </row>
    <row r="11" spans="1:50" s="177" customFormat="1" x14ac:dyDescent="0.2">
      <c r="A11" s="195"/>
      <c r="B11" s="196">
        <v>7</v>
      </c>
      <c r="C11" s="197"/>
      <c r="D11" s="197"/>
      <c r="E11" s="185"/>
      <c r="F11" s="186"/>
      <c r="G11" s="261"/>
      <c r="H11" s="262"/>
      <c r="I11" s="263"/>
      <c r="J11" s="264"/>
      <c r="K11" s="197"/>
      <c r="L11" s="265"/>
      <c r="M11" s="185"/>
      <c r="N11" s="186"/>
      <c r="O11" s="197"/>
      <c r="P11" s="265"/>
      <c r="Q11" s="185"/>
      <c r="R11" s="186"/>
      <c r="S11" s="197"/>
      <c r="T11" s="265"/>
      <c r="U11" s="185"/>
      <c r="V11" s="186"/>
      <c r="W11" s="197"/>
      <c r="X11" s="265"/>
      <c r="Y11" s="185"/>
      <c r="Z11" s="186"/>
      <c r="AA11" s="197"/>
      <c r="AB11" s="265"/>
      <c r="AC11" s="185"/>
      <c r="AD11" s="186"/>
      <c r="AE11" s="197"/>
      <c r="AF11" s="265"/>
      <c r="AG11" s="185"/>
      <c r="AH11" s="186"/>
      <c r="AI11" s="197"/>
      <c r="AJ11" s="265"/>
      <c r="AK11" s="185"/>
      <c r="AL11" s="186"/>
      <c r="AM11" s="197"/>
      <c r="AN11" s="265"/>
      <c r="AO11" s="185"/>
      <c r="AP11" s="186"/>
      <c r="AQ11" s="197"/>
      <c r="AR11" s="265"/>
      <c r="AS11" s="185"/>
      <c r="AT11" s="186"/>
      <c r="AU11" s="197"/>
      <c r="AV11" s="265"/>
      <c r="AW11" s="185"/>
      <c r="AX11" s="186"/>
    </row>
    <row r="12" spans="1:50" s="177" customFormat="1" x14ac:dyDescent="0.2">
      <c r="A12" s="195"/>
      <c r="B12" s="196">
        <v>37</v>
      </c>
      <c r="C12" s="197"/>
      <c r="D12" s="197"/>
      <c r="E12" s="185"/>
      <c r="F12" s="186"/>
      <c r="G12" s="261"/>
      <c r="H12" s="262"/>
      <c r="I12" s="263"/>
      <c r="J12" s="264"/>
      <c r="K12" s="197"/>
      <c r="L12" s="265"/>
      <c r="M12" s="185"/>
      <c r="N12" s="186"/>
      <c r="O12" s="197"/>
      <c r="P12" s="265"/>
      <c r="Q12" s="185"/>
      <c r="R12" s="186"/>
      <c r="S12" s="197"/>
      <c r="T12" s="265"/>
      <c r="U12" s="185"/>
      <c r="V12" s="186"/>
      <c r="W12" s="197"/>
      <c r="X12" s="265"/>
      <c r="Y12" s="185"/>
      <c r="Z12" s="186"/>
      <c r="AA12" s="197"/>
      <c r="AB12" s="265"/>
      <c r="AC12" s="185"/>
      <c r="AD12" s="186"/>
      <c r="AE12" s="197"/>
      <c r="AF12" s="265"/>
      <c r="AG12" s="185"/>
      <c r="AH12" s="186"/>
      <c r="AI12" s="197"/>
      <c r="AJ12" s="265"/>
      <c r="AK12" s="185"/>
      <c r="AL12" s="186"/>
      <c r="AM12" s="197"/>
      <c r="AN12" s="265"/>
      <c r="AO12" s="185"/>
      <c r="AP12" s="186"/>
      <c r="AQ12" s="197"/>
      <c r="AR12" s="265"/>
      <c r="AS12" s="185"/>
      <c r="AT12" s="186"/>
      <c r="AU12" s="197"/>
      <c r="AV12" s="265"/>
      <c r="AW12" s="185"/>
      <c r="AX12" s="186"/>
    </row>
    <row r="13" spans="1:50" s="177" customFormat="1" ht="18" x14ac:dyDescent="0.2">
      <c r="A13" s="199" t="s">
        <v>30</v>
      </c>
      <c r="B13" s="200"/>
      <c r="C13" s="201"/>
      <c r="D13" s="201"/>
      <c r="E13" s="202" t="s">
        <v>31</v>
      </c>
      <c r="F13" s="203" t="s">
        <v>32</v>
      </c>
      <c r="G13" s="201"/>
      <c r="H13" s="201"/>
      <c r="I13" s="202" t="s">
        <v>31</v>
      </c>
      <c r="J13" s="203" t="s">
        <v>32</v>
      </c>
      <c r="K13" s="201"/>
      <c r="L13" s="201"/>
      <c r="M13" s="202" t="s">
        <v>31</v>
      </c>
      <c r="N13" s="203" t="s">
        <v>32</v>
      </c>
      <c r="O13" s="201"/>
      <c r="P13" s="201"/>
      <c r="Q13" s="202" t="s">
        <v>31</v>
      </c>
      <c r="R13" s="203" t="s">
        <v>32</v>
      </c>
      <c r="S13" s="201"/>
      <c r="T13" s="201"/>
      <c r="U13" s="202" t="s">
        <v>31</v>
      </c>
      <c r="V13" s="203" t="s">
        <v>32</v>
      </c>
      <c r="W13" s="204"/>
      <c r="X13" s="204"/>
      <c r="Y13" s="202" t="s">
        <v>31</v>
      </c>
      <c r="Z13" s="203" t="s">
        <v>32</v>
      </c>
      <c r="AA13" s="201"/>
      <c r="AB13" s="201"/>
      <c r="AC13" s="202" t="s">
        <v>31</v>
      </c>
      <c r="AD13" s="203" t="s">
        <v>32</v>
      </c>
      <c r="AE13" s="201"/>
      <c r="AF13" s="201"/>
      <c r="AG13" s="202" t="s">
        <v>31</v>
      </c>
      <c r="AH13" s="203" t="s">
        <v>32</v>
      </c>
      <c r="AI13" s="201"/>
      <c r="AJ13" s="201"/>
      <c r="AK13" s="202" t="s">
        <v>31</v>
      </c>
      <c r="AL13" s="203" t="s">
        <v>32</v>
      </c>
      <c r="AM13" s="201"/>
      <c r="AN13" s="201"/>
      <c r="AO13" s="202" t="s">
        <v>31</v>
      </c>
      <c r="AP13" s="203" t="s">
        <v>32</v>
      </c>
      <c r="AQ13" s="201"/>
      <c r="AR13" s="201"/>
      <c r="AS13" s="202" t="s">
        <v>31</v>
      </c>
      <c r="AT13" s="203" t="s">
        <v>32</v>
      </c>
      <c r="AU13" s="201"/>
      <c r="AV13" s="201"/>
      <c r="AW13" s="202" t="s">
        <v>31</v>
      </c>
      <c r="AX13" s="203" t="s">
        <v>32</v>
      </c>
    </row>
    <row r="14" spans="1:50" s="177" customFormat="1" x14ac:dyDescent="0.2">
      <c r="A14" s="187" t="s">
        <v>33</v>
      </c>
      <c r="B14" s="179">
        <v>1</v>
      </c>
      <c r="C14" s="186"/>
      <c r="D14" s="186"/>
      <c r="E14" s="205"/>
      <c r="F14" s="205"/>
      <c r="H14" s="183"/>
      <c r="I14" s="266"/>
      <c r="J14" s="267"/>
      <c r="K14" s="186"/>
      <c r="L14" s="185"/>
      <c r="M14" s="205"/>
      <c r="N14" s="267"/>
      <c r="O14" s="186"/>
      <c r="P14" s="185"/>
      <c r="Q14" s="205"/>
      <c r="R14" s="267"/>
      <c r="S14" s="186"/>
      <c r="T14" s="185"/>
      <c r="U14" s="205"/>
      <c r="V14" s="267"/>
      <c r="W14" s="268"/>
      <c r="X14" s="185"/>
      <c r="Y14" s="205"/>
      <c r="Z14" s="205"/>
      <c r="AA14" s="186"/>
      <c r="AB14" s="185"/>
      <c r="AC14" s="205"/>
      <c r="AD14" s="205"/>
      <c r="AE14" s="186"/>
      <c r="AF14" s="185"/>
      <c r="AG14" s="205"/>
      <c r="AH14" s="205"/>
      <c r="AI14" s="186"/>
      <c r="AJ14" s="185"/>
      <c r="AK14" s="205"/>
      <c r="AL14" s="205"/>
      <c r="AM14" s="186"/>
      <c r="AN14" s="185"/>
      <c r="AO14" s="205"/>
      <c r="AP14" s="269"/>
      <c r="AQ14" s="186"/>
      <c r="AR14" s="185"/>
      <c r="AS14" s="205"/>
      <c r="AT14" s="205"/>
      <c r="AU14" s="186"/>
      <c r="AV14" s="185"/>
      <c r="AW14" s="205"/>
      <c r="AX14" s="205"/>
    </row>
    <row r="15" spans="1:50" s="177" customFormat="1" x14ac:dyDescent="0.2">
      <c r="A15" s="187"/>
      <c r="B15" s="179">
        <v>2</v>
      </c>
      <c r="C15" s="186"/>
      <c r="D15" s="186"/>
      <c r="E15" s="205"/>
      <c r="F15" s="206"/>
      <c r="G15" s="270"/>
      <c r="H15" s="183"/>
      <c r="I15" s="267"/>
      <c r="J15" s="271"/>
      <c r="K15" s="186"/>
      <c r="L15" s="185"/>
      <c r="M15" s="205"/>
      <c r="N15" s="206"/>
      <c r="O15" s="186"/>
      <c r="P15" s="185"/>
      <c r="Q15" s="205"/>
      <c r="R15" s="206"/>
      <c r="S15" s="186"/>
      <c r="T15" s="185"/>
      <c r="U15" s="205"/>
      <c r="V15" s="206"/>
      <c r="W15" s="268"/>
      <c r="X15" s="185"/>
      <c r="Y15" s="205"/>
      <c r="Z15" s="206"/>
      <c r="AA15" s="186"/>
      <c r="AB15" s="185"/>
      <c r="AC15" s="205"/>
      <c r="AD15" s="206"/>
      <c r="AE15" s="186"/>
      <c r="AF15" s="185"/>
      <c r="AG15" s="205"/>
      <c r="AH15" s="206"/>
      <c r="AI15" s="186"/>
      <c r="AJ15" s="185"/>
      <c r="AK15" s="205"/>
      <c r="AL15" s="206"/>
      <c r="AM15" s="186"/>
      <c r="AN15" s="185"/>
      <c r="AO15" s="205"/>
      <c r="AP15" s="206"/>
      <c r="AQ15" s="186"/>
      <c r="AR15" s="185"/>
      <c r="AS15" s="205"/>
      <c r="AT15" s="206"/>
      <c r="AU15" s="186"/>
      <c r="AV15" s="185"/>
      <c r="AW15" s="205"/>
      <c r="AX15" s="206"/>
    </row>
    <row r="16" spans="1:50" s="177" customFormat="1" x14ac:dyDescent="0.2">
      <c r="A16" s="187"/>
      <c r="B16" s="179">
        <v>3</v>
      </c>
      <c r="C16" s="186"/>
      <c r="D16" s="186"/>
      <c r="E16" s="205"/>
      <c r="F16" s="206"/>
      <c r="G16" s="186"/>
      <c r="H16" s="185"/>
      <c r="I16" s="205"/>
      <c r="J16" s="206"/>
      <c r="K16" s="186"/>
      <c r="L16" s="185"/>
      <c r="M16" s="205"/>
      <c r="N16" s="206"/>
      <c r="O16" s="186"/>
      <c r="P16" s="185"/>
      <c r="Q16" s="205"/>
      <c r="R16" s="206"/>
      <c r="S16" s="186"/>
      <c r="T16" s="185"/>
      <c r="U16" s="205"/>
      <c r="V16" s="206"/>
      <c r="W16" s="268"/>
      <c r="X16" s="185"/>
      <c r="Y16" s="205"/>
      <c r="Z16" s="206"/>
      <c r="AA16" s="186"/>
      <c r="AB16" s="185"/>
      <c r="AC16" s="205"/>
      <c r="AD16" s="206"/>
      <c r="AE16" s="186"/>
      <c r="AF16" s="185"/>
      <c r="AG16" s="205"/>
      <c r="AH16" s="206"/>
      <c r="AI16" s="186"/>
      <c r="AJ16" s="185"/>
      <c r="AK16" s="205"/>
      <c r="AL16" s="206"/>
      <c r="AM16" s="186"/>
      <c r="AN16" s="185"/>
      <c r="AO16" s="205"/>
      <c r="AP16" s="206"/>
      <c r="AQ16" s="186"/>
      <c r="AR16" s="185"/>
      <c r="AS16" s="205"/>
      <c r="AT16" s="206"/>
      <c r="AU16" s="186"/>
      <c r="AV16" s="185"/>
      <c r="AW16" s="205"/>
      <c r="AX16" s="206"/>
    </row>
    <row r="17" spans="1:60" s="177" customFormat="1" x14ac:dyDescent="0.2">
      <c r="A17" s="187"/>
      <c r="B17" s="179">
        <v>4</v>
      </c>
      <c r="C17" s="186"/>
      <c r="D17" s="186"/>
      <c r="E17" s="205"/>
      <c r="F17" s="206"/>
      <c r="G17" s="186"/>
      <c r="H17" s="185"/>
      <c r="I17" s="205"/>
      <c r="J17" s="206"/>
      <c r="K17" s="186"/>
      <c r="L17" s="185"/>
      <c r="M17" s="205"/>
      <c r="N17" s="206"/>
      <c r="O17" s="186"/>
      <c r="P17" s="185"/>
      <c r="Q17" s="205"/>
      <c r="R17" s="206"/>
      <c r="S17" s="186"/>
      <c r="T17" s="185"/>
      <c r="U17" s="205"/>
      <c r="V17" s="206"/>
      <c r="W17" s="268"/>
      <c r="X17" s="185"/>
      <c r="Y17" s="205"/>
      <c r="Z17" s="206"/>
      <c r="AA17" s="186"/>
      <c r="AB17" s="185"/>
      <c r="AC17" s="205"/>
      <c r="AD17" s="206"/>
      <c r="AE17" s="186"/>
      <c r="AF17" s="185"/>
      <c r="AG17" s="205"/>
      <c r="AH17" s="206"/>
      <c r="AI17" s="186"/>
      <c r="AJ17" s="185"/>
      <c r="AK17" s="205"/>
      <c r="AL17" s="206"/>
      <c r="AM17" s="186"/>
      <c r="AN17" s="185"/>
      <c r="AO17" s="205"/>
      <c r="AP17" s="206"/>
      <c r="AQ17" s="186"/>
      <c r="AR17" s="185"/>
      <c r="AS17" s="205"/>
      <c r="AT17" s="206"/>
      <c r="AU17" s="186"/>
      <c r="AV17" s="185"/>
      <c r="AW17" s="205"/>
      <c r="AX17" s="206"/>
    </row>
    <row r="18" spans="1:60" s="177" customFormat="1" x14ac:dyDescent="0.2">
      <c r="A18" s="187"/>
      <c r="B18" s="179">
        <v>5</v>
      </c>
      <c r="C18" s="186"/>
      <c r="D18" s="186"/>
      <c r="E18" s="205"/>
      <c r="F18" s="205"/>
      <c r="G18" s="186"/>
      <c r="H18" s="185"/>
      <c r="I18" s="205"/>
      <c r="J18" s="205"/>
      <c r="K18" s="186"/>
      <c r="L18" s="185"/>
      <c r="M18" s="205"/>
      <c r="N18" s="206"/>
      <c r="O18" s="186"/>
      <c r="P18" s="185"/>
      <c r="Q18" s="205"/>
      <c r="R18" s="206"/>
      <c r="S18" s="186"/>
      <c r="T18" s="185"/>
      <c r="U18" s="205"/>
      <c r="V18" s="206"/>
      <c r="W18" s="268"/>
      <c r="X18" s="185"/>
      <c r="Y18" s="205"/>
      <c r="Z18" s="206"/>
      <c r="AA18" s="186"/>
      <c r="AB18" s="185"/>
      <c r="AC18" s="205"/>
      <c r="AD18" s="206"/>
      <c r="AE18" s="186"/>
      <c r="AF18" s="185"/>
      <c r="AG18" s="205"/>
      <c r="AH18" s="206"/>
      <c r="AI18" s="186"/>
      <c r="AJ18" s="185"/>
      <c r="AK18" s="205"/>
      <c r="AL18" s="206"/>
      <c r="AM18" s="186"/>
      <c r="AN18" s="185"/>
      <c r="AO18" s="205"/>
      <c r="AP18" s="206"/>
      <c r="AQ18" s="186"/>
      <c r="AR18" s="185"/>
      <c r="AS18" s="205"/>
      <c r="AT18" s="206"/>
      <c r="AU18" s="186"/>
      <c r="AV18" s="185"/>
      <c r="AW18" s="205"/>
      <c r="AX18" s="206"/>
    </row>
    <row r="19" spans="1:60" s="207" customFormat="1" x14ac:dyDescent="0.2">
      <c r="A19" s="208"/>
      <c r="B19" s="179">
        <v>6</v>
      </c>
      <c r="C19" s="186"/>
      <c r="D19" s="186"/>
      <c r="E19" s="205"/>
      <c r="F19" s="206"/>
      <c r="G19" s="186"/>
      <c r="H19" s="185"/>
      <c r="I19" s="205"/>
      <c r="J19" s="206"/>
      <c r="K19" s="186"/>
      <c r="L19" s="185"/>
      <c r="M19" s="205"/>
      <c r="N19" s="206"/>
      <c r="O19" s="186"/>
      <c r="P19" s="185"/>
      <c r="Q19" s="205"/>
      <c r="R19" s="206"/>
      <c r="S19" s="186"/>
      <c r="T19" s="185"/>
      <c r="U19" s="205"/>
      <c r="V19" s="206"/>
      <c r="W19" s="272"/>
      <c r="X19" s="273"/>
      <c r="Y19" s="205"/>
      <c r="Z19" s="206"/>
      <c r="AA19" s="186"/>
      <c r="AB19" s="185"/>
      <c r="AC19" s="205"/>
      <c r="AD19" s="206"/>
      <c r="AE19" s="186"/>
      <c r="AF19" s="185"/>
      <c r="AG19" s="205"/>
      <c r="AH19" s="206"/>
      <c r="AI19" s="186"/>
      <c r="AJ19" s="185"/>
      <c r="AK19" s="205"/>
      <c r="AL19" s="206"/>
      <c r="AM19" s="186"/>
      <c r="AN19" s="185"/>
      <c r="AO19" s="205"/>
      <c r="AP19" s="206"/>
      <c r="AQ19" s="186"/>
      <c r="AR19" s="185"/>
      <c r="AS19" s="205"/>
      <c r="AT19" s="206"/>
      <c r="AU19" s="186"/>
      <c r="AV19" s="185"/>
      <c r="AW19" s="205"/>
      <c r="AX19" s="206"/>
    </row>
    <row r="20" spans="1:60" s="207" customFormat="1" x14ac:dyDescent="0.2">
      <c r="A20" s="208"/>
      <c r="B20" s="179">
        <v>7</v>
      </c>
      <c r="C20" s="186"/>
      <c r="D20" s="186"/>
      <c r="E20" s="205"/>
      <c r="F20" s="206"/>
      <c r="G20" s="186"/>
      <c r="H20" s="185"/>
      <c r="I20" s="205"/>
      <c r="J20" s="206"/>
      <c r="K20" s="186"/>
      <c r="L20" s="185"/>
      <c r="M20" s="269"/>
      <c r="N20" s="206"/>
      <c r="O20" s="186"/>
      <c r="P20" s="185"/>
      <c r="Q20" s="205"/>
      <c r="R20" s="206"/>
      <c r="S20" s="186"/>
      <c r="T20" s="185"/>
      <c r="U20" s="205"/>
      <c r="V20" s="206"/>
      <c r="W20" s="272"/>
      <c r="X20" s="273"/>
      <c r="Y20" s="205"/>
      <c r="Z20" s="206"/>
      <c r="AA20" s="186"/>
      <c r="AB20" s="185"/>
      <c r="AC20" s="205"/>
      <c r="AD20" s="206"/>
      <c r="AE20" s="186"/>
      <c r="AF20" s="185"/>
      <c r="AG20" s="205"/>
      <c r="AH20" s="206"/>
      <c r="AI20" s="186"/>
      <c r="AJ20" s="185"/>
      <c r="AK20" s="205"/>
      <c r="AL20" s="206"/>
      <c r="AM20" s="186"/>
      <c r="AN20" s="185"/>
      <c r="AO20" s="205"/>
      <c r="AP20" s="206"/>
      <c r="AQ20" s="186"/>
      <c r="AR20" s="185"/>
      <c r="AS20" s="205"/>
      <c r="AT20" s="206"/>
      <c r="AU20" s="186"/>
      <c r="AV20" s="185"/>
      <c r="AW20" s="205"/>
      <c r="AX20" s="206"/>
    </row>
    <row r="21" spans="1:60" s="207" customFormat="1" x14ac:dyDescent="0.2">
      <c r="A21" s="208"/>
      <c r="B21" s="179">
        <v>8</v>
      </c>
      <c r="C21" s="186"/>
      <c r="D21" s="186"/>
      <c r="E21" s="205"/>
      <c r="F21" s="206"/>
      <c r="G21" s="186"/>
      <c r="H21" s="185"/>
      <c r="I21" s="205"/>
      <c r="J21" s="206"/>
      <c r="K21" s="186"/>
      <c r="L21" s="185"/>
      <c r="M21" s="205"/>
      <c r="N21" s="206"/>
      <c r="O21" s="186"/>
      <c r="P21" s="185"/>
      <c r="Q21" s="205"/>
      <c r="R21" s="206"/>
      <c r="S21" s="186"/>
      <c r="T21" s="185"/>
      <c r="U21" s="205"/>
      <c r="V21" s="206"/>
      <c r="W21" s="272"/>
      <c r="X21" s="273"/>
      <c r="Y21" s="205"/>
      <c r="Z21" s="206"/>
      <c r="AA21" s="186"/>
      <c r="AB21" s="185"/>
      <c r="AC21" s="205"/>
      <c r="AD21" s="206"/>
      <c r="AE21" s="186"/>
      <c r="AF21" s="185"/>
      <c r="AG21" s="205"/>
      <c r="AH21" s="206"/>
      <c r="AI21" s="186"/>
      <c r="AJ21" s="185"/>
      <c r="AK21" s="205"/>
      <c r="AL21" s="206"/>
      <c r="AM21" s="186"/>
      <c r="AN21" s="185"/>
      <c r="AO21" s="205"/>
      <c r="AP21" s="206"/>
      <c r="AQ21" s="186"/>
      <c r="AR21" s="185"/>
      <c r="AS21" s="205"/>
      <c r="AT21" s="206"/>
      <c r="AU21" s="186"/>
      <c r="AV21" s="185"/>
      <c r="AW21" s="205"/>
      <c r="AX21" s="206"/>
    </row>
    <row r="22" spans="1:60" s="207" customFormat="1" x14ac:dyDescent="0.2">
      <c r="A22" s="208"/>
      <c r="B22" s="209">
        <v>18</v>
      </c>
      <c r="C22" s="186"/>
      <c r="D22" s="186"/>
      <c r="E22" s="205"/>
      <c r="F22" s="206"/>
      <c r="G22" s="186"/>
      <c r="H22" s="185"/>
      <c r="I22" s="205"/>
      <c r="J22" s="206"/>
      <c r="K22" s="186"/>
      <c r="L22" s="185"/>
      <c r="M22" s="205"/>
      <c r="N22" s="206"/>
      <c r="O22" s="186"/>
      <c r="P22" s="185"/>
      <c r="Q22" s="205"/>
      <c r="R22" s="206"/>
      <c r="S22" s="186"/>
      <c r="T22" s="185"/>
      <c r="U22" s="205"/>
      <c r="V22" s="274"/>
      <c r="W22" s="272"/>
      <c r="X22" s="273"/>
      <c r="Y22" s="275"/>
      <c r="Z22" s="274"/>
      <c r="AA22" s="276"/>
      <c r="AB22" s="277"/>
      <c r="AC22" s="275"/>
      <c r="AD22" s="274"/>
      <c r="AE22" s="276"/>
      <c r="AF22" s="277"/>
      <c r="AG22" s="278"/>
      <c r="AH22" s="274"/>
      <c r="AI22" s="276"/>
      <c r="AJ22" s="277"/>
      <c r="AK22" s="275"/>
      <c r="AL22" s="274"/>
      <c r="AM22" s="276"/>
      <c r="AN22" s="277"/>
      <c r="AO22" s="275"/>
      <c r="AP22" s="274"/>
      <c r="AQ22" s="276"/>
      <c r="AR22" s="277"/>
      <c r="AS22" s="275"/>
      <c r="AT22" s="274"/>
      <c r="AU22" s="276"/>
      <c r="AV22" s="277"/>
      <c r="AW22" s="275"/>
      <c r="AX22" s="274"/>
    </row>
    <row r="23" spans="1:60" s="207" customFormat="1" x14ac:dyDescent="0.2">
      <c r="A23" s="208"/>
      <c r="B23" s="209"/>
      <c r="C23" s="279"/>
      <c r="D23" s="279"/>
      <c r="E23" s="280"/>
      <c r="F23" s="281"/>
      <c r="G23" s="279"/>
      <c r="H23" s="282"/>
      <c r="I23" s="280"/>
      <c r="J23" s="281"/>
      <c r="K23" s="279"/>
      <c r="L23" s="282"/>
      <c r="M23" s="280"/>
      <c r="N23" s="281"/>
      <c r="O23" s="279"/>
      <c r="P23" s="282"/>
      <c r="Q23" s="280"/>
      <c r="R23" s="281"/>
      <c r="S23" s="279"/>
      <c r="T23" s="282"/>
      <c r="U23" s="280"/>
      <c r="V23" s="283"/>
      <c r="W23" s="284"/>
      <c r="X23" s="285"/>
      <c r="Y23" s="286"/>
      <c r="Z23" s="283"/>
      <c r="AA23" s="284"/>
      <c r="AB23" s="285"/>
      <c r="AC23" s="286"/>
      <c r="AD23" s="283"/>
      <c r="AE23" s="284"/>
      <c r="AF23" s="285"/>
      <c r="AG23" s="286"/>
      <c r="AH23" s="283"/>
      <c r="AI23" s="284"/>
      <c r="AJ23" s="285"/>
      <c r="AK23" s="286"/>
      <c r="AL23" s="283"/>
      <c r="AM23" s="284"/>
      <c r="AN23" s="285"/>
      <c r="AO23" s="286"/>
      <c r="AP23" s="283"/>
      <c r="AQ23" s="284"/>
      <c r="AR23" s="285"/>
      <c r="AS23" s="286"/>
      <c r="AT23" s="283"/>
      <c r="AU23" s="284"/>
      <c r="AV23" s="285"/>
      <c r="AW23" s="286"/>
      <c r="AX23" s="283"/>
      <c r="AY23" s="287"/>
      <c r="AZ23" s="287"/>
      <c r="BA23" s="287"/>
      <c r="BB23" s="287"/>
      <c r="BC23" s="287"/>
      <c r="BD23" s="287"/>
      <c r="BE23" s="287"/>
      <c r="BF23" s="287"/>
      <c r="BG23" s="287"/>
      <c r="BH23" s="287"/>
    </row>
    <row r="24" spans="1:60" s="210" customFormat="1" x14ac:dyDescent="0.2">
      <c r="A24" s="145" t="s">
        <v>14</v>
      </c>
      <c r="B24" s="211"/>
      <c r="C24" s="212">
        <f>SUM(C5:C12)</f>
        <v>0</v>
      </c>
      <c r="D24" s="212">
        <f>SUM(D5:D12)</f>
        <v>0</v>
      </c>
      <c r="E24" s="213">
        <f>SUM(E14:E22)</f>
        <v>0</v>
      </c>
      <c r="F24" s="213">
        <f>SUM(F14:F22)</f>
        <v>0</v>
      </c>
      <c r="G24" s="212">
        <f>SUM(G5:G12)</f>
        <v>0</v>
      </c>
      <c r="H24" s="212">
        <f>SUM(H5:H12)</f>
        <v>0</v>
      </c>
      <c r="I24" s="213">
        <f>SUM(I14:I22)</f>
        <v>0</v>
      </c>
      <c r="J24" s="213">
        <f>SUM(J14:J22)</f>
        <v>0</v>
      </c>
      <c r="K24" s="212">
        <f>SUM(K5:K12)</f>
        <v>0</v>
      </c>
      <c r="L24" s="212">
        <f>SUM(L5:L12)</f>
        <v>0</v>
      </c>
      <c r="M24" s="213">
        <f>SUM(M14:M22)</f>
        <v>0</v>
      </c>
      <c r="N24" s="213">
        <f>SUM(N14:N22)</f>
        <v>0</v>
      </c>
      <c r="O24" s="212">
        <f>SUM(O5:O12)</f>
        <v>0</v>
      </c>
      <c r="P24" s="212">
        <f>SUM(P5:P12)</f>
        <v>0</v>
      </c>
      <c r="Q24" s="213">
        <f>SUM(Q14:Q22)</f>
        <v>0</v>
      </c>
      <c r="R24" s="213">
        <f>SUM(R14:R22)</f>
        <v>0</v>
      </c>
      <c r="S24" s="212">
        <f>SUM(S5:S12)</f>
        <v>0</v>
      </c>
      <c r="T24" s="212">
        <f>SUM(T5:T12)</f>
        <v>0</v>
      </c>
      <c r="U24" s="213">
        <f>SUM(U14:U22)</f>
        <v>0</v>
      </c>
      <c r="V24" s="213">
        <f>SUM(V14:V22)</f>
        <v>0</v>
      </c>
      <c r="W24" s="212">
        <f>SUM(W5:W12)</f>
        <v>0</v>
      </c>
      <c r="X24" s="212">
        <f>SUM(X5:X12)</f>
        <v>0</v>
      </c>
      <c r="Y24" s="213">
        <f>SUM(Y14:Y22)</f>
        <v>0</v>
      </c>
      <c r="Z24" s="213">
        <f>SUM(Z14:Z22)</f>
        <v>0</v>
      </c>
      <c r="AA24" s="212">
        <f>SUM(AA5:AA12)</f>
        <v>0</v>
      </c>
      <c r="AB24" s="212">
        <f>SUM(AB5:AB12)</f>
        <v>0</v>
      </c>
      <c r="AC24" s="213">
        <f>SUM(AC14:AC22)</f>
        <v>0</v>
      </c>
      <c r="AD24" s="213">
        <f>SUM(AD14:AD22)</f>
        <v>0</v>
      </c>
      <c r="AE24" s="212">
        <f>SUM(AE5:AE12)</f>
        <v>0</v>
      </c>
      <c r="AF24" s="212">
        <f>SUM(AF5:AF12)</f>
        <v>0</v>
      </c>
      <c r="AG24" s="213">
        <f>SUM(AG14:AG22)</f>
        <v>0</v>
      </c>
      <c r="AH24" s="213">
        <f>SUM(AH14:AH22)</f>
        <v>0</v>
      </c>
      <c r="AI24" s="212">
        <f>SUM(AI5:AI12)</f>
        <v>0</v>
      </c>
      <c r="AJ24" s="212">
        <f>SUM(AJ5:AJ12)</f>
        <v>0</v>
      </c>
      <c r="AK24" s="213">
        <f>SUM(AK14:AK23)</f>
        <v>0</v>
      </c>
      <c r="AL24" s="213">
        <f>SUM(AL14:AL22)</f>
        <v>0</v>
      </c>
      <c r="AM24" s="214">
        <f>SUM(AM5:AM12)</f>
        <v>0</v>
      </c>
      <c r="AN24" s="214">
        <f>SUM(AN5:AN12)</f>
        <v>0</v>
      </c>
      <c r="AO24" s="214">
        <f t="shared" ref="AO24:AS24" si="0">SUM(AO5:AO12)</f>
        <v>0</v>
      </c>
      <c r="AP24" s="214">
        <f t="shared" si="0"/>
        <v>0</v>
      </c>
      <c r="AQ24" s="214">
        <f t="shared" si="0"/>
        <v>0</v>
      </c>
      <c r="AR24" s="214">
        <f t="shared" si="0"/>
        <v>0</v>
      </c>
      <c r="AS24" s="214">
        <f t="shared" si="0"/>
        <v>0</v>
      </c>
      <c r="AT24" s="214">
        <f>SUM(AT14:AT22)</f>
        <v>0</v>
      </c>
      <c r="AU24" s="214">
        <f>SUM(AU5:AU12)</f>
        <v>0</v>
      </c>
      <c r="AV24" s="214">
        <f>SUM(AV5:AV12)</f>
        <v>0</v>
      </c>
      <c r="AW24" s="214">
        <f>SUM(AW14:AW22)</f>
        <v>0</v>
      </c>
      <c r="AX24" s="214">
        <f>SUM(AX14:AX22)</f>
        <v>0</v>
      </c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</row>
    <row r="25" spans="1:60" s="216" customFormat="1" x14ac:dyDescent="0.2">
      <c r="A25" s="217" t="s">
        <v>34</v>
      </c>
      <c r="B25" s="218"/>
      <c r="C25" s="219">
        <f>C24</f>
        <v>0</v>
      </c>
      <c r="D25" s="219">
        <f>D24</f>
        <v>0</v>
      </c>
      <c r="E25" s="220">
        <f>E24</f>
        <v>0</v>
      </c>
      <c r="F25" s="220">
        <f>F24</f>
        <v>0</v>
      </c>
      <c r="G25" s="221">
        <f t="shared" ref="G25:AX25" si="1">C25+G24</f>
        <v>0</v>
      </c>
      <c r="H25" s="221">
        <f t="shared" si="1"/>
        <v>0</v>
      </c>
      <c r="I25" s="220">
        <f t="shared" si="1"/>
        <v>0</v>
      </c>
      <c r="J25" s="220">
        <f t="shared" si="1"/>
        <v>0</v>
      </c>
      <c r="K25" s="221">
        <f t="shared" si="1"/>
        <v>0</v>
      </c>
      <c r="L25" s="221">
        <f t="shared" si="1"/>
        <v>0</v>
      </c>
      <c r="M25" s="220">
        <f t="shared" si="1"/>
        <v>0</v>
      </c>
      <c r="N25" s="220">
        <f t="shared" si="1"/>
        <v>0</v>
      </c>
      <c r="O25" s="221">
        <f t="shared" si="1"/>
        <v>0</v>
      </c>
      <c r="P25" s="221">
        <f t="shared" si="1"/>
        <v>0</v>
      </c>
      <c r="Q25" s="220">
        <f t="shared" si="1"/>
        <v>0</v>
      </c>
      <c r="R25" s="220">
        <f t="shared" si="1"/>
        <v>0</v>
      </c>
      <c r="S25" s="221">
        <f t="shared" si="1"/>
        <v>0</v>
      </c>
      <c r="T25" s="221">
        <f t="shared" si="1"/>
        <v>0</v>
      </c>
      <c r="U25" s="220">
        <f t="shared" si="1"/>
        <v>0</v>
      </c>
      <c r="V25" s="220">
        <f t="shared" si="1"/>
        <v>0</v>
      </c>
      <c r="W25" s="221">
        <f t="shared" si="1"/>
        <v>0</v>
      </c>
      <c r="X25" s="221">
        <f t="shared" si="1"/>
        <v>0</v>
      </c>
      <c r="Y25" s="220">
        <f t="shared" si="1"/>
        <v>0</v>
      </c>
      <c r="Z25" s="220">
        <f t="shared" si="1"/>
        <v>0</v>
      </c>
      <c r="AA25" s="221">
        <f t="shared" si="1"/>
        <v>0</v>
      </c>
      <c r="AB25" s="221">
        <f t="shared" si="1"/>
        <v>0</v>
      </c>
      <c r="AC25" s="220">
        <f t="shared" si="1"/>
        <v>0</v>
      </c>
      <c r="AD25" s="220">
        <f t="shared" si="1"/>
        <v>0</v>
      </c>
      <c r="AE25" s="221">
        <f t="shared" si="1"/>
        <v>0</v>
      </c>
      <c r="AF25" s="221">
        <f t="shared" si="1"/>
        <v>0</v>
      </c>
      <c r="AG25" s="220">
        <f t="shared" si="1"/>
        <v>0</v>
      </c>
      <c r="AH25" s="220">
        <f t="shared" si="1"/>
        <v>0</v>
      </c>
      <c r="AI25" s="221">
        <f t="shared" si="1"/>
        <v>0</v>
      </c>
      <c r="AJ25" s="221">
        <f t="shared" si="1"/>
        <v>0</v>
      </c>
      <c r="AK25" s="220">
        <f t="shared" si="1"/>
        <v>0</v>
      </c>
      <c r="AL25" s="220">
        <f t="shared" si="1"/>
        <v>0</v>
      </c>
      <c r="AM25" s="222">
        <f t="shared" si="1"/>
        <v>0</v>
      </c>
      <c r="AN25" s="222">
        <f t="shared" si="1"/>
        <v>0</v>
      </c>
      <c r="AO25" s="223">
        <f t="shared" si="1"/>
        <v>0</v>
      </c>
      <c r="AP25" s="223">
        <f t="shared" si="1"/>
        <v>0</v>
      </c>
      <c r="AQ25" s="222">
        <f t="shared" si="1"/>
        <v>0</v>
      </c>
      <c r="AR25" s="222">
        <f t="shared" si="1"/>
        <v>0</v>
      </c>
      <c r="AS25" s="223">
        <f t="shared" si="1"/>
        <v>0</v>
      </c>
      <c r="AT25" s="223">
        <f t="shared" si="1"/>
        <v>0</v>
      </c>
      <c r="AU25" s="222">
        <f t="shared" si="1"/>
        <v>0</v>
      </c>
      <c r="AV25" s="222">
        <f t="shared" si="1"/>
        <v>0</v>
      </c>
      <c r="AW25" s="223">
        <f t="shared" si="1"/>
        <v>0</v>
      </c>
      <c r="AX25" s="223">
        <f t="shared" si="1"/>
        <v>0</v>
      </c>
    </row>
  </sheetData>
  <mergeCells count="12">
    <mergeCell ref="C3:F3"/>
    <mergeCell ref="G3:J3"/>
    <mergeCell ref="K3:N3"/>
    <mergeCell ref="O3:R3"/>
    <mergeCell ref="S3:V3"/>
    <mergeCell ref="AQ3:AT3"/>
    <mergeCell ref="AU3:AX3"/>
    <mergeCell ref="W3:Z3"/>
    <mergeCell ref="AA3:AD3"/>
    <mergeCell ref="AE3:AH3"/>
    <mergeCell ref="AI3:AL3"/>
    <mergeCell ref="AM3:AP3"/>
  </mergeCells>
  <pageMargins left="0.7" right="0.7" top="0.78740157500000008" bottom="0.78740157500000008" header="0.3" footer="0.3"/>
  <pageSetup paperSize="9" orientation="portrait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C40E950BC8CB94CBACCFCFBC83A1F4F" ma:contentTypeVersion="12" ma:contentTypeDescription="Ein neues Dokument erstellen." ma:contentTypeScope="" ma:versionID="cbd8210d96277af497f3dd13028f9d95">
  <xsd:schema xmlns:xsd="http://www.w3.org/2001/XMLSchema" xmlns:xs="http://www.w3.org/2001/XMLSchema" xmlns:p="http://schemas.microsoft.com/office/2006/metadata/properties" xmlns:ns2="30e5faa7-a731-4a48-be67-bca65128a171" xmlns:ns3="854eca01-31fd-4dad-a782-11cbf8518f01" targetNamespace="http://schemas.microsoft.com/office/2006/metadata/properties" ma:root="true" ma:fieldsID="4c65131f9099215fbf2b6b61caa54c83" ns2:_="" ns3:_="">
    <xsd:import namespace="30e5faa7-a731-4a48-be67-bca65128a171"/>
    <xsd:import namespace="854eca01-31fd-4dad-a782-11cbf8518f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e5faa7-a731-4a48-be67-bca65128a1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986110dd-3953-4939-b61e-0256ba46c0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4eca01-31fd-4dad-a782-11cbf8518f01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2da29c7-b8cf-43a4-b749-afa3852001b3}" ma:internalName="TaxCatchAll" ma:showField="CatchAllData" ma:web="854eca01-31fd-4dad-a782-11cbf8518f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e5faa7-a731-4a48-be67-bca65128a171">
      <Terms xmlns="http://schemas.microsoft.com/office/infopath/2007/PartnerControls"/>
    </lcf76f155ced4ddcb4097134ff3c332f>
    <TaxCatchAll xmlns="854eca01-31fd-4dad-a782-11cbf8518f0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E3AC94-7E0A-45FB-9173-F56DF290DB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e5faa7-a731-4a48-be67-bca65128a171"/>
    <ds:schemaRef ds:uri="854eca01-31fd-4dad-a782-11cbf8518f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1D0A35-BAF9-401F-AF63-9C509F1332ED}">
  <ds:schemaRefs>
    <ds:schemaRef ds:uri="http://schemas.microsoft.com/office/2006/metadata/properties"/>
    <ds:schemaRef ds:uri="http://schemas.microsoft.com/office/infopath/2007/PartnerControls"/>
    <ds:schemaRef ds:uri="30e5faa7-a731-4a48-be67-bca65128a171"/>
    <ds:schemaRef ds:uri="854eca01-31fd-4dad-a782-11cbf8518f01"/>
  </ds:schemaRefs>
</ds:datastoreItem>
</file>

<file path=customXml/itemProps3.xml><?xml version="1.0" encoding="utf-8"?>
<ds:datastoreItem xmlns:ds="http://schemas.openxmlformats.org/officeDocument/2006/customXml" ds:itemID="{65806CC5-CFFD-4214-A9E6-4E38F15A18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2025</vt:lpstr>
      <vt:lpstr>Grafiken 2025</vt:lpstr>
      <vt:lpstr>Mittel Zu-und Abfluss 2025</vt:lpstr>
      <vt:lpstr>2024</vt:lpstr>
      <vt:lpstr>Grafiken 2024</vt:lpstr>
      <vt:lpstr>Mittel Zu-und Abfluss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Office-Anwender</dc:creator>
  <cp:keywords/>
  <dc:description/>
  <cp:lastModifiedBy>Karl-Heinz Schubkegel</cp:lastModifiedBy>
  <cp:revision>243</cp:revision>
  <dcterms:created xsi:type="dcterms:W3CDTF">2019-01-05T14:46:08Z</dcterms:created>
  <dcterms:modified xsi:type="dcterms:W3CDTF">2025-06-05T11:53:16Z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0x0101004C40E950BC8CB94CBACCFCFBC83A1F4F</vt:lpwstr>
  </property>
  <property fmtid="{D5CDD505-2E9C-101B-9397-08002B2CF9AE}" pid="3" name="AuthorIds_UIVersion_16896">
    <vt:lpwstr>6</vt:lpwstr>
  </property>
  <property fmtid="{D5CDD505-2E9C-101B-9397-08002B2CF9AE}" pid="4" name="MediaServiceImageTags">
    <vt:lpwstr/>
  </property>
</Properties>
</file>